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INCOME STAT" sheetId="1" r:id="rId1"/>
    <sheet name="BSHEET" sheetId="2" r:id="rId2"/>
    <sheet name="NOTES" sheetId="3" r:id="rId3"/>
  </sheets>
  <definedNames>
    <definedName name="_xlnm.Print_Area" localSheetId="0">'INCOME STAT'!$A$1:$L$46</definedName>
  </definedNames>
  <calcPr fullCalcOnLoad="1"/>
</workbook>
</file>

<file path=xl/sharedStrings.xml><?xml version="1.0" encoding="utf-8"?>
<sst xmlns="http://schemas.openxmlformats.org/spreadsheetml/2006/main" count="286" uniqueCount="236">
  <si>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</si>
  <si>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</si>
  <si>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</si>
  <si>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</si>
  <si>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</si>
  <si>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</si>
  <si>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</si>
  <si>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</si>
  <si>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 xml:space="preserve">1 (a) </t>
  </si>
  <si>
    <t>Turnover</t>
  </si>
  <si>
    <t xml:space="preserve">  (b)</t>
  </si>
  <si>
    <t xml:space="preserve">  (c)</t>
  </si>
  <si>
    <t>Investment income</t>
  </si>
  <si>
    <t>2 (a)</t>
  </si>
  <si>
    <t>Interest on borrowings</t>
  </si>
  <si>
    <t>Depreciation and amortisation</t>
  </si>
  <si>
    <t xml:space="preserve">  (d)    Exceptional items</t>
  </si>
  <si>
    <t xml:space="preserve">  (e)</t>
  </si>
  <si>
    <t>Operating loss after  interest on borrowings, depreciation</t>
  </si>
  <si>
    <t xml:space="preserve">  (f)</t>
  </si>
  <si>
    <t>Share in results of associated companies</t>
  </si>
  <si>
    <t xml:space="preserve">  (g)</t>
  </si>
  <si>
    <t xml:space="preserve">Loss before taxation, minority interests and extraordinary </t>
  </si>
  <si>
    <t>items</t>
  </si>
  <si>
    <t xml:space="preserve">  (h)</t>
  </si>
  <si>
    <t>Taxation</t>
  </si>
  <si>
    <t xml:space="preserve">  (i)</t>
  </si>
  <si>
    <t>(ii) Less minority interest</t>
  </si>
  <si>
    <t xml:space="preserve">  (j)</t>
  </si>
  <si>
    <t>Loss after taxation attributable to members of the company</t>
  </si>
  <si>
    <t xml:space="preserve">  (k)</t>
  </si>
  <si>
    <t>(i)   Extraordinary items</t>
  </si>
  <si>
    <t>(ii)  Less minority interest</t>
  </si>
  <si>
    <t>(i)  Loss after taxation before deducting minority interest</t>
  </si>
  <si>
    <t xml:space="preserve">  (l)</t>
  </si>
  <si>
    <t>Loss after taxation and extraordinary items attributable to</t>
  </si>
  <si>
    <t>members of the company</t>
  </si>
  <si>
    <t>3 (a)</t>
  </si>
  <si>
    <t>AS AT</t>
  </si>
  <si>
    <t>END OF</t>
  </si>
  <si>
    <t>CURRENT</t>
  </si>
  <si>
    <t>QUARTER</t>
  </si>
  <si>
    <t>PRECEDING</t>
  </si>
  <si>
    <t>FINANCIAL</t>
  </si>
  <si>
    <t>YEAR END</t>
  </si>
  <si>
    <t xml:space="preserve">   Reserves </t>
  </si>
  <si>
    <t>(iii) Extraordinary items attributable to members of the company</t>
  </si>
  <si>
    <t>(i) Basic based on 22,260,000 ordinary shares (sen)</t>
  </si>
  <si>
    <t xml:space="preserve">Loss per share based on 2(j) above </t>
  </si>
  <si>
    <t>CONSOLIDATED INCOME  STATEMENT</t>
  </si>
  <si>
    <t>NOTES TO THE QUARTERLY REPORT ON CONSOLIDATED RESULTS</t>
  </si>
  <si>
    <t>Accounting Policies</t>
  </si>
  <si>
    <t>Exceptional Items</t>
  </si>
  <si>
    <t>Extraordinary Items</t>
  </si>
  <si>
    <t>There were no sales or purchases of quoted securities during the period.</t>
  </si>
  <si>
    <t>Changes in the composition of the Group</t>
  </si>
  <si>
    <t>Status of Corporate proposals announced but not completed</t>
  </si>
  <si>
    <t>Total</t>
  </si>
  <si>
    <t>Secured</t>
  </si>
  <si>
    <t>Unsecured</t>
  </si>
  <si>
    <t>Contingent Liabilities</t>
  </si>
  <si>
    <t>Group Borrowings</t>
  </si>
  <si>
    <t>Financial Instruments with Off Balance Sheet Risks</t>
  </si>
  <si>
    <t>Segmental Reporting</t>
  </si>
  <si>
    <t>taxation</t>
  </si>
  <si>
    <t>Assets</t>
  </si>
  <si>
    <t>Employed</t>
  </si>
  <si>
    <t>before</t>
  </si>
  <si>
    <t xml:space="preserve">Explanatory comments on any material change in the profit before taxation for the quarter reported on </t>
  </si>
  <si>
    <t>Performance review</t>
  </si>
  <si>
    <t>Current Year Prospects</t>
  </si>
  <si>
    <t>Explanatory notes on any variance in actual profit from forecasted profit</t>
  </si>
  <si>
    <t>The company did not issue any profit forecast during the period.</t>
  </si>
  <si>
    <t>Dividend</t>
  </si>
  <si>
    <t>Material Litigations</t>
  </si>
  <si>
    <t>Segmental information relating to geographical locations has not been prepared as the Group's activities</t>
  </si>
  <si>
    <t>are primarily based in Malaysia.</t>
  </si>
  <si>
    <t xml:space="preserve">There have been no issuance and repayment of debt and equity securities for the financial period ended </t>
  </si>
  <si>
    <t xml:space="preserve">Property Development </t>
  </si>
  <si>
    <t xml:space="preserve">The quarterly financial statements have been prepared based on accounting policies and methods of </t>
  </si>
  <si>
    <t>Investment in associated companies</t>
  </si>
  <si>
    <t>minority interest and extraordinary items</t>
  </si>
  <si>
    <t xml:space="preserve">and amortisation and  exceptional items but before income tax, </t>
  </si>
  <si>
    <t>depreciation and amortisation, exceptional items, income tax,</t>
  </si>
  <si>
    <t>Manufacturing, trading &amp; others</t>
  </si>
  <si>
    <t>Preceding</t>
  </si>
  <si>
    <t xml:space="preserve">Operating profit/(loss)  before interest on borrowings, </t>
  </si>
  <si>
    <t xml:space="preserve">                       CUMULATIVE</t>
  </si>
  <si>
    <t xml:space="preserve">             %</t>
  </si>
  <si>
    <t>Due from associated companies</t>
  </si>
  <si>
    <t>Due from directors</t>
  </si>
  <si>
    <t>Due to associated companies</t>
  </si>
  <si>
    <t>Due to directors</t>
  </si>
  <si>
    <t>Short term borrowings</t>
  </si>
  <si>
    <t>Provision for taxation</t>
  </si>
  <si>
    <t>a) Short term borrowings</t>
  </si>
  <si>
    <t>b) Long term borrowings</t>
  </si>
  <si>
    <t xml:space="preserve">     Bank overdraft</t>
  </si>
  <si>
    <t xml:space="preserve">     Term loans</t>
  </si>
  <si>
    <t xml:space="preserve">     Hire purchase creditors</t>
  </si>
  <si>
    <t xml:space="preserve">     Hire purchase creditors </t>
  </si>
  <si>
    <t xml:space="preserve">     Total</t>
  </si>
  <si>
    <t xml:space="preserve">     Revolving credits</t>
  </si>
  <si>
    <t xml:space="preserve">     Trust receipts and bankers' acceptance</t>
  </si>
  <si>
    <t>Inventories</t>
  </si>
  <si>
    <t>Trade receivables</t>
  </si>
  <si>
    <t>Other receivables, deposits &amp; prepayments</t>
  </si>
  <si>
    <t>Cash and bank balances</t>
  </si>
  <si>
    <t>Trade payables</t>
  </si>
  <si>
    <t>Other payables and accrued expenses</t>
  </si>
  <si>
    <t xml:space="preserve">                              INDIVIDUAL</t>
  </si>
  <si>
    <t>Profit/(Loss)</t>
  </si>
  <si>
    <t>Turnover - manufacturing &amp; trading</t>
  </si>
  <si>
    <t>Turnover - property development</t>
  </si>
  <si>
    <t>Profit before taxation - property development</t>
  </si>
  <si>
    <t>Loss before taxation - manufacturing &amp; trading</t>
  </si>
  <si>
    <t>(a)</t>
  </si>
  <si>
    <t>(b)</t>
  </si>
  <si>
    <t xml:space="preserve">UNAUDITED QUARTERLY REPORT FOR THE FINANCIAL QUARTER ENDED 30 JUNE 2002 </t>
  </si>
  <si>
    <t>There is no deferred tax and adjustments for over/under provision in respect of prior years.</t>
  </si>
  <si>
    <t>Increase/</t>
  </si>
  <si>
    <t>(Decrease)</t>
  </si>
  <si>
    <t>Total Turnover</t>
  </si>
  <si>
    <t>computation consistent with those adopted in the 2001 annual report.</t>
  </si>
  <si>
    <t>1 Property, plant and equipment</t>
  </si>
  <si>
    <t>3 Investment in associated companies</t>
  </si>
  <si>
    <t>5 Goodwill on consolidation</t>
  </si>
  <si>
    <t>6 Intangible assets</t>
  </si>
  <si>
    <t>8 Current assets</t>
  </si>
  <si>
    <t>9 Current liabilities</t>
  </si>
  <si>
    <t>11 Shareholders' fund</t>
  </si>
  <si>
    <t xml:space="preserve">   Share capital</t>
  </si>
  <si>
    <t>Share premium</t>
  </si>
  <si>
    <t>Reserve on consolidation</t>
  </si>
  <si>
    <t>Exchange reserve</t>
  </si>
  <si>
    <t>Accumulated losses</t>
  </si>
  <si>
    <t>14 Other long term liabilities</t>
  </si>
  <si>
    <t>12 Minority interests</t>
  </si>
  <si>
    <t>13 Long term borrowings</t>
  </si>
  <si>
    <t>15 Deferred taxation</t>
  </si>
  <si>
    <t>7 Property development projects - non current</t>
  </si>
  <si>
    <t>Sale of unquoted investments and properties</t>
  </si>
  <si>
    <t>There is no profit on sale of investments or properties for the current financial period.</t>
  </si>
  <si>
    <t>Issuance or repayment of debt/equity securities</t>
  </si>
  <si>
    <t>The Directors are not aware of any contingent liabilities that have arisen since the last annual</t>
  </si>
  <si>
    <t>balance sheet date.</t>
  </si>
  <si>
    <t>as compared with the immediate preceding quarter</t>
  </si>
  <si>
    <t>Subsequent event</t>
  </si>
  <si>
    <t>Comment on seasonality or cyclicality of operations</t>
  </si>
  <si>
    <t>The Group operations is not subject to seasonality or cyclicality of operations.</t>
  </si>
  <si>
    <t>There were no extraordinary items for the current financial period.</t>
  </si>
  <si>
    <t>Announcement regarding submission of proposals to Securities Commission,</t>
  </si>
  <si>
    <t>- Proposed Debt Restructuring Scheme</t>
  </si>
  <si>
    <t xml:space="preserve">- Proposed Two-Call Rights Issue; and </t>
  </si>
  <si>
    <t>- Proposed Employee Share Option Scheme</t>
  </si>
  <si>
    <t>Announcement that Securities Commission had approved the following in</t>
  </si>
  <si>
    <t>relation to the Proposed Debt Restructuring Scheme:-</t>
  </si>
  <si>
    <t xml:space="preserve">(I) the waiver from the rating requirement on the Redeemable Secured Loan </t>
  </si>
  <si>
    <t xml:space="preserve">     Stock (" RSLS"); and</t>
  </si>
  <si>
    <t xml:space="preserve">      Irredeemable Convertible Secured Loan Stock.</t>
  </si>
  <si>
    <t>in Authorised Share Capital.</t>
  </si>
  <si>
    <t>The revised proposal was submitted to Securities Commission on 8 March 2002.</t>
  </si>
  <si>
    <t>The Directors are not aware of any significant trends or material events subsequent to this quarter that have</t>
  </si>
  <si>
    <t>not been reflected in the financial statement for this quarter.</t>
  </si>
  <si>
    <t>Segera Properties Sdn Bhd, another subsidiary company had defaulted in payment to a</t>
  </si>
  <si>
    <t>granted against the Company in favour of the bank. The Company had made an appeal</t>
  </si>
  <si>
    <t>Foreign Investment Committee and Ministry of Trade and Industry regarding:-</t>
  </si>
  <si>
    <t>(II) the waiver from the minimum denomination requirement for the RSLS and</t>
  </si>
  <si>
    <t>A subsidiary company, Emico Asia Sdn Bhd had received a writ of summon from a bank for</t>
  </si>
  <si>
    <t>Announcement regarding a Revised Proposed Rights Issue and Proposed Increase</t>
  </si>
  <si>
    <t>31/12/2001</t>
  </si>
  <si>
    <t xml:space="preserve">There were no financial instruments with off balance sheet risks for the current financial period. </t>
  </si>
  <si>
    <t>bank for an amount of RM3.5 million in banking facilities. Summary judgement had been</t>
  </si>
  <si>
    <t>Fixed deposits with licensed banks</t>
  </si>
  <si>
    <t>Property development projects</t>
  </si>
  <si>
    <t>2 Investment properties</t>
  </si>
  <si>
    <t>4 Long term investments</t>
  </si>
  <si>
    <t>16 Net tangible assets per share (sen)</t>
  </si>
  <si>
    <t>10 Net current liabilities</t>
  </si>
  <si>
    <t>FOR THE FINANCIAL QUARTER ENDED 30 JUNE 2002</t>
  </si>
  <si>
    <t>CONSOLIDATED BALANCE SHEET - 30 JUNE 2002</t>
  </si>
  <si>
    <t>30/06/2002</t>
  </si>
  <si>
    <t>Particulars of purchase or disposal of quoted investments</t>
  </si>
  <si>
    <t>30 June 2002.</t>
  </si>
  <si>
    <t>Group borrowings and debt securities as at 30 June 2002 are as follows:</t>
  </si>
  <si>
    <t>Details of pending litigation as at 26 August 2002 are as follows:</t>
  </si>
  <si>
    <t>The analysis by activity of the Group for the financial period ended 30 June 2002 are as follows:</t>
  </si>
  <si>
    <t xml:space="preserve">The Directors do not recommend any interim dividend for the period ended 30 June 2002. </t>
  </si>
  <si>
    <t>Manufacturing &amp; trading division posted a higher loss before taxation as compared to the preceding quarter due</t>
  </si>
  <si>
    <t>to the followings:</t>
  </si>
  <si>
    <t xml:space="preserve">    21% as compared to the preceding quarter.</t>
  </si>
  <si>
    <t xml:space="preserve">b) Lower profit margin from manufacturing division as a result of increase in raw materials prices by approximately  </t>
  </si>
  <si>
    <t>a) Lower export sales from the lift and elevator division for the current reporting quarter..</t>
  </si>
  <si>
    <t>The Group's turnover recorded an increase of RM10.5 million as compared to preceding year mainly due to the</t>
  </si>
  <si>
    <t>Proposed Debt Restructuring Scheme.</t>
  </si>
  <si>
    <t>("Proposals")</t>
  </si>
  <si>
    <t>Announcement that Securities Commission had approved the Proposals</t>
  </si>
  <si>
    <t xml:space="preserve"> without variation.</t>
  </si>
  <si>
    <t>Announcement that Foreign Investment Committee had approved the</t>
  </si>
  <si>
    <t>Annoucement that Ministry of International Trade and Industry had approved</t>
  </si>
  <si>
    <t xml:space="preserve"> the revised proposed rights issue as announced on 28 February 2002.</t>
  </si>
  <si>
    <t>held on 16 Sept 2002.</t>
  </si>
  <si>
    <t>a defaulted banking facilities amounted to RM4.5 million. The hearing for the Summary Judgement</t>
  </si>
  <si>
    <t>application has been fixed on 25 September 2002.</t>
  </si>
  <si>
    <t xml:space="preserve">in the Court of Appeal and the hearing date has not been fixed yet. In the meantime, the </t>
  </si>
  <si>
    <t xml:space="preserve">bank had also made an application for an Order for Sale of the land charged to the bank. </t>
  </si>
  <si>
    <t>the bank and a settlement agreement will be reached soon.</t>
  </si>
  <si>
    <t>However, no date had been fixed yet for the Order. The Company had made proposals to</t>
  </si>
  <si>
    <t>contibution from the property development division. However, the loss before taxation increases from</t>
  </si>
  <si>
    <t xml:space="preserve">RM1.3 million to RM3.0 million as compared from preceding year quarter ended 30 June 2001 to current </t>
  </si>
  <si>
    <t>quarter ended 30 June 2002. The higher losses is mainly due to the followings:-</t>
  </si>
  <si>
    <t>KLSE.</t>
  </si>
  <si>
    <t>Subject to the approval of the Company's shareholder on the Proposals to be tabled on 16 September 2002,</t>
  </si>
  <si>
    <t>Part of the Scheme provide that interest on bank loans and other bank borrowings accrued since July 1999 until</t>
  </si>
  <si>
    <t>December 2001 (however, actual interest accrued will be calculated until completion of the Scheme) amounting</t>
  </si>
  <si>
    <t>c)  higher than expected promotional expenses for the property development division to capture higher sales.</t>
  </si>
  <si>
    <t>to approximately RM25.322 million will be written back upon execution of the Scheme. Therefore, the results</t>
  </si>
  <si>
    <t>for this year with the anticipated write back, will increase the bottomline of the Company substantially.</t>
  </si>
  <si>
    <t>a)  the lower product margin for lift and elevator division and trading of consumer products;</t>
  </si>
  <si>
    <t>(a)  14 Dec 2001-</t>
  </si>
  <si>
    <t>(b)  28 Feb 2002-</t>
  </si>
  <si>
    <t>(c)  23 April 2002-</t>
  </si>
  <si>
    <t>(d)  1 July 2002</t>
  </si>
  <si>
    <t>(e)  2 July 2002</t>
  </si>
  <si>
    <t>(f)  18 July 2002</t>
  </si>
  <si>
    <t>(g)  22 Aug 2002</t>
  </si>
  <si>
    <t>Notice of Extraordinary General Meeting to approved the Proposals to be</t>
  </si>
  <si>
    <t>There were no exceptional items for the current financial period.</t>
  </si>
  <si>
    <t>Other income including interest income</t>
  </si>
  <si>
    <t xml:space="preserve">There has been no change in the composition of the Group. </t>
  </si>
  <si>
    <t xml:space="preserve"> Turnover for the current and preceding quarter is maintained at approximately RM 25 million.</t>
  </si>
  <si>
    <t>b)  the unexpected increase in raw materials prices which affected the product margin of manufacturing division.</t>
  </si>
  <si>
    <t xml:space="preserve">the Proposed Restructuring Scheme is expected to be completed by the last quarter of the year with the issuance </t>
  </si>
  <si>
    <t>of Redeemable Secured Loan Stock and Irredeemable Convertible Secured Loan Stock to the Scheme Lenders.</t>
  </si>
  <si>
    <t>With completion of the Scheme , the Company will no longer be placed under the guidelines of Practice Note No: 4.</t>
  </si>
  <si>
    <t>and hence an application will be made to KLSE to transfer the quotation of the share back to Second Board of the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</si>
</sst>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71" fontId="1" fillId="0" borderId="2" xfId="15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80" fontId="1" fillId="0" borderId="5" xfId="0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1" fillId="0" borderId="6" xfId="15" applyFont="1" applyBorder="1" applyAlignment="1">
      <alignment horizontal="center"/>
    </xf>
    <xf numFmtId="171" fontId="1" fillId="0" borderId="0" xfId="15" applyFont="1" applyAlignment="1">
      <alignment horizontal="center"/>
    </xf>
    <xf numFmtId="171" fontId="1" fillId="0" borderId="1" xfId="15" applyFont="1" applyBorder="1" applyAlignment="1">
      <alignment/>
    </xf>
    <xf numFmtId="171" fontId="1" fillId="0" borderId="0" xfId="15" applyFont="1" applyBorder="1" applyAlignment="1">
      <alignment/>
    </xf>
    <xf numFmtId="171" fontId="1" fillId="0" borderId="7" xfId="15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73" fontId="1" fillId="0" borderId="8" xfId="15" applyNumberFormat="1" applyFont="1" applyBorder="1" applyAlignment="1">
      <alignment/>
    </xf>
    <xf numFmtId="173" fontId="1" fillId="0" borderId="9" xfId="15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15" applyNumberFormat="1" applyFont="1" applyBorder="1" applyAlignment="1">
      <alignment/>
    </xf>
    <xf numFmtId="173" fontId="1" fillId="0" borderId="0" xfId="15" applyNumberFormat="1" applyFont="1" applyAlignment="1">
      <alignment horizontal="right"/>
    </xf>
    <xf numFmtId="173" fontId="1" fillId="0" borderId="0" xfId="15" applyNumberFormat="1" applyFont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71" fontId="1" fillId="0" borderId="0" xfId="15" applyNumberFormat="1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1" fillId="0" borderId="6" xfId="15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3" fontId="0" fillId="0" borderId="0" xfId="15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1" fontId="1" fillId="0" borderId="8" xfId="15" applyNumberFormat="1" applyFont="1" applyBorder="1" applyAlignment="1">
      <alignment/>
    </xf>
    <xf numFmtId="0" fontId="9" fillId="0" borderId="0" xfId="0" applyFont="1" applyAlignment="1">
      <alignment/>
    </xf>
    <xf numFmtId="173" fontId="1" fillId="0" borderId="8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5"/>
  <sheetViews>
    <sheetView tabSelected="1" workbookViewId="0" topLeftCell="A1">
      <selection activeCell="N18" sqref="N18"/>
    </sheetView>
  </sheetViews>
  <sheetFormatPr defaultColWidth="9.140625" defaultRowHeight="12.75"/>
  <cols>
    <col min="1" max="1" width="4.7109375" style="0" customWidth="1"/>
    <col min="7" max="7" width="5.7109375" style="0" customWidth="1"/>
    <col min="8" max="9" width="12.7109375" style="0" customWidth="1"/>
    <col min="10" max="10" width="3.7109375" style="0" customWidth="1"/>
    <col min="11" max="12" width="12.7109375" style="0" customWidth="1"/>
  </cols>
  <sheetData>
    <row r="1" spans="1:13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3" t="s">
        <v>110</v>
      </c>
      <c r="J5" s="3"/>
      <c r="K5" s="3" t="s">
        <v>87</v>
      </c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3" t="s">
        <v>1</v>
      </c>
      <c r="I6" s="3" t="s">
        <v>85</v>
      </c>
      <c r="J6" s="3"/>
      <c r="K6" s="3" t="s">
        <v>4</v>
      </c>
      <c r="L6" s="3" t="s">
        <v>85</v>
      </c>
      <c r="M6" s="1"/>
    </row>
    <row r="7" spans="1:13" ht="12.75">
      <c r="A7" s="1"/>
      <c r="B7" s="1"/>
      <c r="C7" s="1"/>
      <c r="D7" s="1"/>
      <c r="E7" s="1"/>
      <c r="F7" s="1"/>
      <c r="G7" s="1"/>
      <c r="H7" s="3" t="s">
        <v>2</v>
      </c>
      <c r="I7" s="3" t="s">
        <v>2</v>
      </c>
      <c r="J7" s="3"/>
      <c r="K7" s="3" t="s">
        <v>2</v>
      </c>
      <c r="L7" s="3" t="s">
        <v>2</v>
      </c>
      <c r="M7" s="1"/>
    </row>
    <row r="8" spans="1:13" ht="12.75">
      <c r="A8" s="1"/>
      <c r="B8" s="1"/>
      <c r="C8" s="1"/>
      <c r="D8" s="1"/>
      <c r="E8" s="1"/>
      <c r="F8" s="1"/>
      <c r="G8" s="1"/>
      <c r="H8" s="3" t="s">
        <v>3</v>
      </c>
      <c r="I8" s="3" t="s">
        <v>3</v>
      </c>
      <c r="J8" s="3"/>
      <c r="K8" s="3" t="s">
        <v>5</v>
      </c>
      <c r="L8" s="3" t="s">
        <v>5</v>
      </c>
      <c r="M8" s="1"/>
    </row>
    <row r="9" spans="1:13" ht="12.75">
      <c r="A9" s="1"/>
      <c r="B9" s="1"/>
      <c r="C9" s="1"/>
      <c r="D9" s="1"/>
      <c r="E9" s="1"/>
      <c r="F9" s="1"/>
      <c r="G9" s="1"/>
      <c r="H9" s="41">
        <v>37437</v>
      </c>
      <c r="I9" s="41">
        <v>37072</v>
      </c>
      <c r="J9" s="3"/>
      <c r="K9" s="41">
        <v>37437</v>
      </c>
      <c r="L9" s="41">
        <v>37072</v>
      </c>
      <c r="M9" s="1"/>
    </row>
    <row r="10" spans="1:13" ht="12.75">
      <c r="A10" s="1"/>
      <c r="B10" s="1"/>
      <c r="C10" s="1"/>
      <c r="D10" s="1"/>
      <c r="E10" s="1"/>
      <c r="F10" s="1"/>
      <c r="G10" s="1"/>
      <c r="H10" s="3" t="s">
        <v>6</v>
      </c>
      <c r="I10" s="3" t="s">
        <v>6</v>
      </c>
      <c r="J10" s="3"/>
      <c r="K10" s="3" t="s">
        <v>6</v>
      </c>
      <c r="L10" s="3" t="s">
        <v>6</v>
      </c>
      <c r="M10" s="1"/>
    </row>
    <row r="11" spans="1:13" ht="13.5" thickBot="1">
      <c r="A11" s="1" t="s">
        <v>8</v>
      </c>
      <c r="B11" s="1" t="s">
        <v>9</v>
      </c>
      <c r="C11" s="1"/>
      <c r="D11" s="1"/>
      <c r="E11" s="1"/>
      <c r="F11" s="1"/>
      <c r="G11" s="1"/>
      <c r="H11" s="12">
        <v>24807</v>
      </c>
      <c r="I11" s="12">
        <v>24803</v>
      </c>
      <c r="J11" s="1"/>
      <c r="K11" s="12">
        <v>50278</v>
      </c>
      <c r="L11" s="12">
        <v>39766</v>
      </c>
      <c r="M11" s="1"/>
    </row>
    <row r="12" spans="1:13" ht="13.5" thickBot="1">
      <c r="A12" s="1" t="s">
        <v>10</v>
      </c>
      <c r="B12" s="1" t="s">
        <v>12</v>
      </c>
      <c r="C12" s="1"/>
      <c r="D12" s="1"/>
      <c r="E12" s="1"/>
      <c r="F12" s="1"/>
      <c r="G12" s="1"/>
      <c r="H12" s="18">
        <v>0</v>
      </c>
      <c r="I12" s="18">
        <v>0</v>
      </c>
      <c r="J12" s="19"/>
      <c r="K12" s="18">
        <v>0</v>
      </c>
      <c r="L12" s="18">
        <v>0</v>
      </c>
      <c r="M12" s="1"/>
    </row>
    <row r="13" spans="1:13" ht="13.5" thickBot="1">
      <c r="A13" s="1" t="s">
        <v>11</v>
      </c>
      <c r="B13" s="1" t="s">
        <v>228</v>
      </c>
      <c r="C13" s="1"/>
      <c r="D13" s="1"/>
      <c r="E13" s="1"/>
      <c r="F13" s="1"/>
      <c r="G13" s="1"/>
      <c r="H13" s="47">
        <v>208</v>
      </c>
      <c r="I13" s="47">
        <v>104</v>
      </c>
      <c r="J13" s="19"/>
      <c r="K13" s="47">
        <v>636</v>
      </c>
      <c r="L13" s="47">
        <v>300</v>
      </c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5"/>
      <c r="K14" s="1"/>
      <c r="L14" s="1"/>
      <c r="M14" s="1"/>
    </row>
    <row r="15" spans="1:13" ht="12.75">
      <c r="A15" s="4" t="s">
        <v>13</v>
      </c>
      <c r="B15" s="1" t="s">
        <v>86</v>
      </c>
      <c r="C15" s="1"/>
      <c r="D15" s="1"/>
      <c r="E15" s="1"/>
      <c r="F15" s="1"/>
      <c r="G15" s="1"/>
      <c r="H15" s="6"/>
      <c r="I15" s="6"/>
      <c r="J15" s="15"/>
      <c r="K15" s="6"/>
      <c r="L15" s="6"/>
      <c r="M15" s="1"/>
    </row>
    <row r="16" spans="1:13" ht="12.75">
      <c r="A16" s="1"/>
      <c r="B16" s="1" t="s">
        <v>83</v>
      </c>
      <c r="C16" s="1"/>
      <c r="D16" s="1"/>
      <c r="E16" s="1"/>
      <c r="F16" s="1"/>
      <c r="G16" s="1"/>
      <c r="H16" s="8" t="s">
        <v>0</v>
      </c>
      <c r="I16" s="8" t="s">
        <v>0</v>
      </c>
      <c r="J16" s="14"/>
      <c r="K16" s="8" t="str">
        <f>+H16</f>
        <v> </v>
      </c>
      <c r="L16" s="8" t="str">
        <f>+I16</f>
        <v> </v>
      </c>
      <c r="M16" s="1"/>
    </row>
    <row r="17" spans="1:13" ht="12.75">
      <c r="A17" s="1"/>
      <c r="B17" s="1" t="s">
        <v>81</v>
      </c>
      <c r="C17" s="1"/>
      <c r="D17" s="1"/>
      <c r="E17" s="1"/>
      <c r="F17" s="1"/>
      <c r="G17" s="31"/>
      <c r="H17" s="32">
        <v>652</v>
      </c>
      <c r="I17" s="32">
        <v>2511</v>
      </c>
      <c r="J17" s="14"/>
      <c r="K17" s="8">
        <v>2503</v>
      </c>
      <c r="L17" s="8">
        <v>3214</v>
      </c>
      <c r="M17" s="1"/>
    </row>
    <row r="18" spans="1:13" ht="12.75">
      <c r="A18" s="1" t="s">
        <v>10</v>
      </c>
      <c r="B18" s="1" t="s">
        <v>14</v>
      </c>
      <c r="C18" s="1"/>
      <c r="D18" s="1"/>
      <c r="E18" s="1"/>
      <c r="F18" s="1"/>
      <c r="G18" s="31"/>
      <c r="H18" s="32">
        <v>-3147</v>
      </c>
      <c r="I18" s="32">
        <v>-3192</v>
      </c>
      <c r="J18" s="14"/>
      <c r="K18" s="8">
        <v>-6272</v>
      </c>
      <c r="L18" s="8">
        <v>-6174</v>
      </c>
      <c r="M18" s="1"/>
    </row>
    <row r="19" spans="1:13" ht="12.75">
      <c r="A19" s="1" t="s">
        <v>11</v>
      </c>
      <c r="B19" s="1" t="s">
        <v>15</v>
      </c>
      <c r="C19" s="1"/>
      <c r="D19" s="1"/>
      <c r="E19" s="1"/>
      <c r="F19" s="1"/>
      <c r="G19" s="31"/>
      <c r="H19" s="32">
        <v>-441</v>
      </c>
      <c r="I19" s="32">
        <v>-628</v>
      </c>
      <c r="J19" s="14"/>
      <c r="K19" s="8">
        <v>-986</v>
      </c>
      <c r="L19" s="8">
        <v>-1242</v>
      </c>
      <c r="M19" s="1"/>
    </row>
    <row r="20" spans="1:13" ht="12.75">
      <c r="A20" s="1" t="s">
        <v>16</v>
      </c>
      <c r="B20" s="1"/>
      <c r="C20" s="1"/>
      <c r="D20" s="1"/>
      <c r="E20" s="1"/>
      <c r="F20" s="1"/>
      <c r="G20" s="1"/>
      <c r="H20" s="9">
        <v>0</v>
      </c>
      <c r="I20" s="9">
        <v>0</v>
      </c>
      <c r="J20" s="14"/>
      <c r="K20" s="9">
        <v>0</v>
      </c>
      <c r="L20" s="9">
        <v>0</v>
      </c>
      <c r="M20" s="1"/>
    </row>
    <row r="21" spans="1:13" ht="12.75">
      <c r="A21" s="1" t="s">
        <v>17</v>
      </c>
      <c r="B21" s="1" t="s">
        <v>18</v>
      </c>
      <c r="C21" s="1"/>
      <c r="D21" s="1"/>
      <c r="E21" s="1"/>
      <c r="F21" s="1"/>
      <c r="G21" s="1"/>
      <c r="H21" s="1"/>
      <c r="I21" s="1"/>
      <c r="J21" s="17"/>
      <c r="M21" s="1"/>
    </row>
    <row r="22" spans="1:13" ht="12.75">
      <c r="A22" s="1"/>
      <c r="B22" s="1" t="s">
        <v>82</v>
      </c>
      <c r="C22" s="1"/>
      <c r="D22" s="1"/>
      <c r="E22" s="1"/>
      <c r="G22" s="1"/>
      <c r="H22" s="1"/>
      <c r="I22" s="1"/>
      <c r="J22" s="15"/>
      <c r="K22" s="1"/>
      <c r="L22" s="1"/>
      <c r="M22" s="1"/>
    </row>
    <row r="23" spans="1:13" ht="12.75">
      <c r="A23" s="1"/>
      <c r="B23" s="1" t="s">
        <v>81</v>
      </c>
      <c r="C23" s="1"/>
      <c r="D23" s="1"/>
      <c r="E23" s="1"/>
      <c r="F23" s="1"/>
      <c r="G23" s="1"/>
      <c r="H23" s="10">
        <f>SUM(H17:H20)</f>
        <v>-2936</v>
      </c>
      <c r="I23" s="10">
        <f>SUM(I17:I20)</f>
        <v>-1309</v>
      </c>
      <c r="J23" s="14"/>
      <c r="K23" s="10">
        <f>SUM(K17:K20)</f>
        <v>-4755</v>
      </c>
      <c r="L23" s="10">
        <f>SUM(L17:L20)</f>
        <v>-4202</v>
      </c>
      <c r="M23" s="1"/>
    </row>
    <row r="24" spans="1:13" ht="12.75">
      <c r="A24" s="1"/>
      <c r="B24" s="1"/>
      <c r="C24" s="1"/>
      <c r="D24" s="1"/>
      <c r="E24" s="1"/>
      <c r="F24" s="1"/>
      <c r="G24" s="1"/>
      <c r="H24" s="10" t="s">
        <v>0</v>
      </c>
      <c r="I24" s="10" t="s">
        <v>0</v>
      </c>
      <c r="J24" s="14"/>
      <c r="K24" s="10"/>
      <c r="L24" s="10"/>
      <c r="M24" s="1"/>
    </row>
    <row r="25" spans="1:13" ht="12.75">
      <c r="A25" s="1" t="s">
        <v>19</v>
      </c>
      <c r="B25" s="1" t="s">
        <v>20</v>
      </c>
      <c r="C25" s="1"/>
      <c r="D25" s="1"/>
      <c r="E25" s="1"/>
      <c r="F25" s="1"/>
      <c r="G25" s="1"/>
      <c r="H25" s="11">
        <v>-60</v>
      </c>
      <c r="I25" s="11">
        <v>-30</v>
      </c>
      <c r="J25" s="14"/>
      <c r="K25" s="11">
        <v>-120</v>
      </c>
      <c r="L25" s="11">
        <v>-60</v>
      </c>
      <c r="M25" s="1"/>
    </row>
    <row r="26" spans="1:13" ht="12.75">
      <c r="A26" s="1"/>
      <c r="B26" s="1"/>
      <c r="C26" s="1"/>
      <c r="D26" s="1"/>
      <c r="E26" s="1"/>
      <c r="F26" s="1"/>
      <c r="G26" s="1"/>
      <c r="H26" s="10"/>
      <c r="I26" s="10"/>
      <c r="J26" s="14"/>
      <c r="K26" s="10"/>
      <c r="L26" s="10"/>
      <c r="M26" s="1"/>
    </row>
    <row r="27" spans="1:13" ht="12.75">
      <c r="A27" s="1" t="s">
        <v>21</v>
      </c>
      <c r="B27" s="1" t="s">
        <v>22</v>
      </c>
      <c r="C27" s="1"/>
      <c r="D27" s="1"/>
      <c r="E27" s="1"/>
      <c r="F27" s="1"/>
      <c r="G27" s="1"/>
      <c r="H27" s="10"/>
      <c r="I27" s="10"/>
      <c r="J27" s="14"/>
      <c r="K27" s="10"/>
      <c r="L27" s="10"/>
      <c r="M27" s="1"/>
    </row>
    <row r="28" spans="1:13" ht="12.75">
      <c r="A28" s="1"/>
      <c r="B28" s="1" t="s">
        <v>23</v>
      </c>
      <c r="C28" s="1"/>
      <c r="D28" s="1"/>
      <c r="E28" s="1"/>
      <c r="F28" s="1"/>
      <c r="G28" s="1"/>
      <c r="H28" s="10">
        <f>+H23+H25</f>
        <v>-2996</v>
      </c>
      <c r="I28" s="10">
        <f>+I23+I25</f>
        <v>-1339</v>
      </c>
      <c r="J28" s="14"/>
      <c r="K28" s="10">
        <f>+K23+K25</f>
        <v>-4875</v>
      </c>
      <c r="L28" s="10">
        <f>+L23+L25</f>
        <v>-4262</v>
      </c>
      <c r="M28" s="1"/>
    </row>
    <row r="29" spans="1:13" ht="12.75">
      <c r="A29" s="1"/>
      <c r="B29" s="1"/>
      <c r="C29" s="1"/>
      <c r="D29" s="1"/>
      <c r="E29" s="1"/>
      <c r="F29" s="1"/>
      <c r="G29" s="1"/>
      <c r="H29" s="10"/>
      <c r="I29" s="10"/>
      <c r="J29" s="14"/>
      <c r="K29" s="10"/>
      <c r="L29" s="10"/>
      <c r="M29" s="1"/>
    </row>
    <row r="30" spans="1:13" ht="12.75">
      <c r="A30" s="1" t="s">
        <v>24</v>
      </c>
      <c r="B30" s="1" t="s">
        <v>25</v>
      </c>
      <c r="C30" s="1"/>
      <c r="D30" s="1"/>
      <c r="E30" s="1"/>
      <c r="F30" s="1"/>
      <c r="G30" s="1"/>
      <c r="H30" s="11">
        <v>12</v>
      </c>
      <c r="I30" s="11">
        <v>84</v>
      </c>
      <c r="J30" s="14"/>
      <c r="K30" s="11">
        <v>12</v>
      </c>
      <c r="L30" s="11">
        <v>84</v>
      </c>
      <c r="M30" s="1"/>
    </row>
    <row r="31" spans="1:13" ht="12.75">
      <c r="A31" s="1"/>
      <c r="B31" s="1"/>
      <c r="C31" s="1"/>
      <c r="D31" s="1"/>
      <c r="E31" s="1"/>
      <c r="F31" s="1"/>
      <c r="G31" s="1"/>
      <c r="H31" s="10"/>
      <c r="I31" s="10"/>
      <c r="J31" s="14"/>
      <c r="K31" s="10"/>
      <c r="L31" s="10"/>
      <c r="M31" s="1"/>
    </row>
    <row r="32" spans="1:13" ht="12.75">
      <c r="A32" s="1" t="s">
        <v>26</v>
      </c>
      <c r="B32" s="1" t="s">
        <v>33</v>
      </c>
      <c r="C32" s="1"/>
      <c r="D32" s="1"/>
      <c r="E32" s="1"/>
      <c r="F32" s="1"/>
      <c r="G32" s="1"/>
      <c r="H32" s="10">
        <f>+H28-H30</f>
        <v>-3008</v>
      </c>
      <c r="I32" s="10">
        <f>+I28-I30</f>
        <v>-1423</v>
      </c>
      <c r="J32" s="14"/>
      <c r="K32" s="10">
        <f>+K28-K30</f>
        <v>-4887</v>
      </c>
      <c r="L32" s="10">
        <f>+L28-L30</f>
        <v>-4346</v>
      </c>
      <c r="M32" s="1"/>
    </row>
    <row r="33" spans="1:13" ht="12.75">
      <c r="A33" s="1"/>
      <c r="B33" s="1" t="s">
        <v>27</v>
      </c>
      <c r="C33" s="1"/>
      <c r="D33" s="1"/>
      <c r="E33" s="1"/>
      <c r="F33" s="1"/>
      <c r="G33" s="1"/>
      <c r="H33" s="1">
        <v>26</v>
      </c>
      <c r="I33" s="1">
        <v>22</v>
      </c>
      <c r="J33" s="1"/>
      <c r="K33" s="1">
        <v>40</v>
      </c>
      <c r="L33" s="1">
        <v>48</v>
      </c>
      <c r="M33" s="1"/>
    </row>
    <row r="34" spans="1:13" ht="12.75">
      <c r="A34" s="1"/>
      <c r="B34" s="1"/>
      <c r="C34" s="1"/>
      <c r="D34" s="1"/>
      <c r="E34" s="1"/>
      <c r="F34" s="1"/>
      <c r="G34" s="1"/>
      <c r="H34" s="10"/>
      <c r="I34" s="10"/>
      <c r="J34" s="14"/>
      <c r="K34" s="10"/>
      <c r="L34" s="10"/>
      <c r="M34" s="1"/>
    </row>
    <row r="35" spans="1:13" ht="12.75">
      <c r="A35" s="1" t="s">
        <v>28</v>
      </c>
      <c r="B35" s="1" t="s">
        <v>29</v>
      </c>
      <c r="C35" s="1"/>
      <c r="D35" s="1"/>
      <c r="E35" s="1"/>
      <c r="F35" s="1"/>
      <c r="G35" s="1"/>
      <c r="H35" s="10">
        <f>+H32+H33</f>
        <v>-2982</v>
      </c>
      <c r="I35" s="10">
        <f>+I32+I33</f>
        <v>-1401</v>
      </c>
      <c r="J35" s="10"/>
      <c r="K35" s="10">
        <f>+K32+K33</f>
        <v>-4847</v>
      </c>
      <c r="L35" s="10">
        <f>+L32+L33</f>
        <v>-4298</v>
      </c>
      <c r="M35" s="1"/>
    </row>
    <row r="36" spans="1:13" ht="12.75">
      <c r="A36" s="1"/>
      <c r="B36" s="1"/>
      <c r="C36" s="1"/>
      <c r="D36" s="1"/>
      <c r="E36" s="1"/>
      <c r="F36" s="1"/>
      <c r="G36" s="1"/>
      <c r="H36" s="10"/>
      <c r="I36" s="10"/>
      <c r="J36" s="14"/>
      <c r="K36" s="10"/>
      <c r="L36" s="10"/>
      <c r="M36" s="1"/>
    </row>
    <row r="37" spans="1:13" ht="12.75">
      <c r="A37" s="1" t="s">
        <v>30</v>
      </c>
      <c r="B37" s="1" t="s">
        <v>31</v>
      </c>
      <c r="C37" s="1"/>
      <c r="D37" s="1"/>
      <c r="E37" s="1"/>
      <c r="F37" s="1"/>
      <c r="G37" s="1"/>
      <c r="H37" s="20">
        <v>0</v>
      </c>
      <c r="I37" s="20">
        <v>0</v>
      </c>
      <c r="J37" s="21"/>
      <c r="K37" s="20">
        <v>0</v>
      </c>
      <c r="L37" s="20">
        <v>0</v>
      </c>
      <c r="M37" s="1"/>
    </row>
    <row r="38" spans="1:13" ht="12.75">
      <c r="A38" s="1"/>
      <c r="B38" s="1" t="s">
        <v>32</v>
      </c>
      <c r="C38" s="1"/>
      <c r="D38" s="1"/>
      <c r="E38" s="1"/>
      <c r="F38" s="1"/>
      <c r="G38" s="1"/>
      <c r="H38" s="7">
        <v>0</v>
      </c>
      <c r="I38" s="7">
        <v>0</v>
      </c>
      <c r="J38" s="21"/>
      <c r="K38" s="7">
        <v>0</v>
      </c>
      <c r="L38" s="7">
        <v>0</v>
      </c>
      <c r="M38" s="1"/>
    </row>
    <row r="39" spans="1:13" ht="12.75">
      <c r="A39" s="1"/>
      <c r="B39" s="1" t="s">
        <v>46</v>
      </c>
      <c r="C39" s="1"/>
      <c r="D39" s="1"/>
      <c r="E39" s="1"/>
      <c r="F39" s="1"/>
      <c r="G39" s="1"/>
      <c r="H39" s="22">
        <v>0</v>
      </c>
      <c r="I39" s="22">
        <v>0</v>
      </c>
      <c r="J39" s="21"/>
      <c r="K39" s="22">
        <v>0</v>
      </c>
      <c r="L39" s="22">
        <v>0</v>
      </c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 t="s">
        <v>34</v>
      </c>
      <c r="B41" s="1" t="s">
        <v>35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 thickBot="1">
      <c r="A42" s="1"/>
      <c r="B42" s="1" t="s">
        <v>36</v>
      </c>
      <c r="C42" s="1"/>
      <c r="D42" s="1"/>
      <c r="E42" s="1"/>
      <c r="F42" s="1"/>
      <c r="G42" s="1"/>
      <c r="H42" s="12">
        <f>+H35</f>
        <v>-2982</v>
      </c>
      <c r="I42" s="12">
        <f>+I35</f>
        <v>-1401</v>
      </c>
      <c r="J42" s="14"/>
      <c r="K42" s="12">
        <f>+K35</f>
        <v>-4847</v>
      </c>
      <c r="L42" s="12">
        <f>+L35</f>
        <v>-4298</v>
      </c>
      <c r="M42" s="1"/>
    </row>
    <row r="43" spans="1:13" ht="12.75">
      <c r="A43" s="1"/>
      <c r="B43" s="1"/>
      <c r="C43" s="1"/>
      <c r="D43" s="1"/>
      <c r="E43" s="1"/>
      <c r="F43" s="1"/>
      <c r="G43" s="1"/>
      <c r="H43" s="10"/>
      <c r="I43" s="10"/>
      <c r="J43" s="14"/>
      <c r="K43" s="10"/>
      <c r="L43" s="10"/>
      <c r="M43" s="1"/>
    </row>
    <row r="44" spans="1:13" ht="12.75">
      <c r="A44" s="1" t="s">
        <v>37</v>
      </c>
      <c r="B44" s="1" t="s">
        <v>48</v>
      </c>
      <c r="C44" s="1"/>
      <c r="D44" s="1"/>
      <c r="E44" s="1"/>
      <c r="F44" s="1"/>
      <c r="G44" s="1"/>
      <c r="H44" s="1"/>
      <c r="I44" s="1"/>
      <c r="J44" s="15"/>
      <c r="K44" s="1"/>
      <c r="L44" s="1"/>
      <c r="M44" s="1"/>
    </row>
    <row r="45" spans="1:13" ht="13.5" thickBot="1">
      <c r="A45" s="1"/>
      <c r="B45" s="1" t="s">
        <v>47</v>
      </c>
      <c r="C45" s="1"/>
      <c r="D45" s="1"/>
      <c r="E45" s="1"/>
      <c r="F45" s="1"/>
      <c r="G45" s="1"/>
      <c r="H45" s="13">
        <f>+H42/22260*100</f>
        <v>-13.39622641509434</v>
      </c>
      <c r="I45" s="13">
        <f>+I42/22260*100</f>
        <v>-6.293800539083557</v>
      </c>
      <c r="J45" s="16"/>
      <c r="K45" s="13">
        <f>+K42/22260*100</f>
        <v>-21.774483378256964</v>
      </c>
      <c r="L45" s="13">
        <f>+L42/22260*100</f>
        <v>-19.30817610062893</v>
      </c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</sheetData>
  <printOptions/>
  <pageMargins left="0.35" right="0.33" top="1" bottom="1" header="0.5" footer="0.5"/>
  <pageSetup fitToHeight="1" fitToWidth="1"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9"/>
  <sheetViews>
    <sheetView workbookViewId="0" topLeftCell="A1">
      <selection activeCell="F70" sqref="F70"/>
    </sheetView>
  </sheetViews>
  <sheetFormatPr defaultColWidth="9.140625" defaultRowHeight="12.75"/>
  <cols>
    <col min="1" max="1" width="5.7109375" style="0" customWidth="1"/>
    <col min="5" max="6" width="15.7109375" style="0" customWidth="1"/>
    <col min="7" max="7" width="4.7109375" style="0" customWidth="1"/>
    <col min="8" max="8" width="15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180</v>
      </c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6:8" ht="12.75">
      <c r="F4" s="3" t="s">
        <v>38</v>
      </c>
      <c r="G4" s="3"/>
      <c r="H4" s="3" t="s">
        <v>38</v>
      </c>
    </row>
    <row r="5" spans="6:8" ht="12.75">
      <c r="F5" s="3" t="s">
        <v>39</v>
      </c>
      <c r="G5" s="3"/>
      <c r="H5" s="3" t="s">
        <v>42</v>
      </c>
    </row>
    <row r="6" spans="6:8" ht="12.75">
      <c r="F6" s="3" t="s">
        <v>40</v>
      </c>
      <c r="G6" s="3"/>
      <c r="H6" s="3" t="s">
        <v>43</v>
      </c>
    </row>
    <row r="7" spans="6:8" ht="12.75">
      <c r="F7" s="3" t="s">
        <v>41</v>
      </c>
      <c r="G7" s="3"/>
      <c r="H7" s="3" t="s">
        <v>44</v>
      </c>
    </row>
    <row r="8" spans="6:8" ht="12.75">
      <c r="F8" s="48" t="s">
        <v>181</v>
      </c>
      <c r="G8" s="3"/>
      <c r="H8" s="48" t="s">
        <v>170</v>
      </c>
    </row>
    <row r="9" spans="6:8" ht="12.75">
      <c r="F9" s="3" t="s">
        <v>6</v>
      </c>
      <c r="G9" s="3"/>
      <c r="H9" s="3" t="s">
        <v>6</v>
      </c>
    </row>
    <row r="10" spans="1:8" ht="12.75">
      <c r="A10" s="1" t="s">
        <v>124</v>
      </c>
      <c r="B10" s="1"/>
      <c r="C10" s="1"/>
      <c r="D10" s="1"/>
      <c r="E10" s="1"/>
      <c r="F10" s="10">
        <v>32101</v>
      </c>
      <c r="G10" s="10"/>
      <c r="H10" s="10">
        <v>32487</v>
      </c>
    </row>
    <row r="11" spans="1:8" ht="12.75">
      <c r="A11" s="1"/>
      <c r="B11" s="1"/>
      <c r="C11" s="1"/>
      <c r="D11" s="1"/>
      <c r="E11" s="1"/>
      <c r="F11" s="10"/>
      <c r="G11" s="10"/>
      <c r="H11" s="10"/>
    </row>
    <row r="12" spans="1:8" ht="12.75">
      <c r="A12" s="1" t="s">
        <v>175</v>
      </c>
      <c r="B12" s="1"/>
      <c r="C12" s="1"/>
      <c r="D12" s="1"/>
      <c r="E12" s="1"/>
      <c r="F12" s="10">
        <v>3168</v>
      </c>
      <c r="G12" s="10"/>
      <c r="H12" s="10">
        <v>3168</v>
      </c>
    </row>
    <row r="13" spans="1:8" ht="12.75">
      <c r="A13" s="1"/>
      <c r="B13" s="1"/>
      <c r="C13" s="1"/>
      <c r="D13" s="1"/>
      <c r="E13" s="1"/>
      <c r="F13" s="10"/>
      <c r="G13" s="10"/>
      <c r="H13" s="10"/>
    </row>
    <row r="14" spans="1:8" ht="12.75">
      <c r="A14" s="1" t="s">
        <v>125</v>
      </c>
      <c r="B14" s="1"/>
      <c r="C14" s="1"/>
      <c r="D14" s="1"/>
      <c r="E14" s="1"/>
      <c r="F14" s="10">
        <v>112</v>
      </c>
      <c r="G14" s="10"/>
      <c r="H14" s="10">
        <v>232</v>
      </c>
    </row>
    <row r="15" spans="1:8" ht="12.75">
      <c r="A15" s="1"/>
      <c r="B15" s="1"/>
      <c r="C15" s="1"/>
      <c r="D15" s="1"/>
      <c r="E15" s="1"/>
      <c r="F15" s="10"/>
      <c r="G15" s="10"/>
      <c r="H15" s="10"/>
    </row>
    <row r="16" spans="1:8" ht="12.75">
      <c r="A16" s="1" t="s">
        <v>176</v>
      </c>
      <c r="B16" s="1"/>
      <c r="C16" s="1"/>
      <c r="D16" s="1"/>
      <c r="E16" s="1"/>
      <c r="F16" s="10">
        <v>1407</v>
      </c>
      <c r="G16" s="10"/>
      <c r="H16" s="10">
        <v>58</v>
      </c>
    </row>
    <row r="17" spans="1:8" ht="12.75">
      <c r="A17" s="1"/>
      <c r="B17" s="1"/>
      <c r="C17" s="1"/>
      <c r="D17" s="1"/>
      <c r="E17" s="1"/>
      <c r="F17" s="10" t="s">
        <v>0</v>
      </c>
      <c r="G17" s="10"/>
      <c r="H17" s="10"/>
    </row>
    <row r="18" spans="1:8" ht="12.75">
      <c r="A18" s="1" t="s">
        <v>126</v>
      </c>
      <c r="B18" s="1"/>
      <c r="C18" s="1"/>
      <c r="D18" s="1"/>
      <c r="E18" s="1"/>
      <c r="F18" s="10">
        <v>4200</v>
      </c>
      <c r="G18" s="10"/>
      <c r="H18" s="10">
        <v>4313</v>
      </c>
    </row>
    <row r="19" spans="1:8" ht="12.75">
      <c r="A19" s="1"/>
      <c r="B19" s="1"/>
      <c r="C19" s="1"/>
      <c r="D19" s="1"/>
      <c r="E19" s="1"/>
      <c r="F19" s="10"/>
      <c r="G19" s="10"/>
      <c r="H19" s="10"/>
    </row>
    <row r="20" spans="1:8" ht="12.75">
      <c r="A20" s="1" t="s">
        <v>127</v>
      </c>
      <c r="B20" s="1"/>
      <c r="C20" s="1"/>
      <c r="D20" s="1"/>
      <c r="E20" s="1"/>
      <c r="F20" s="10">
        <v>0</v>
      </c>
      <c r="G20" s="10"/>
      <c r="H20" s="10">
        <v>0</v>
      </c>
    </row>
    <row r="21" spans="1:8" ht="12.75">
      <c r="A21" s="1"/>
      <c r="B21" s="1"/>
      <c r="C21" s="1"/>
      <c r="D21" s="1"/>
      <c r="E21" s="1"/>
      <c r="F21" s="10"/>
      <c r="G21" s="14"/>
      <c r="H21" s="10"/>
    </row>
    <row r="22" spans="1:8" ht="12.75">
      <c r="A22" s="1" t="s">
        <v>140</v>
      </c>
      <c r="B22" s="1"/>
      <c r="C22" s="1"/>
      <c r="D22" s="1"/>
      <c r="E22" s="1"/>
      <c r="F22" s="10">
        <v>27297</v>
      </c>
      <c r="G22" s="14"/>
      <c r="H22" s="10">
        <v>29415</v>
      </c>
    </row>
    <row r="23" spans="1:8" ht="12.75">
      <c r="A23" s="1"/>
      <c r="B23" s="1"/>
      <c r="C23" s="1"/>
      <c r="D23" s="1"/>
      <c r="E23" s="1"/>
      <c r="F23" s="10"/>
      <c r="G23" s="14"/>
      <c r="H23" s="10"/>
    </row>
    <row r="24" spans="1:8" ht="12.75">
      <c r="A24" s="1" t="s">
        <v>128</v>
      </c>
      <c r="B24" s="1"/>
      <c r="C24" s="1"/>
      <c r="D24" s="1"/>
      <c r="E24" s="1"/>
      <c r="F24" s="10"/>
      <c r="G24" s="14"/>
      <c r="H24" s="10"/>
    </row>
    <row r="25" spans="1:8" ht="12.75">
      <c r="A25" s="1"/>
      <c r="B25" s="1" t="s">
        <v>174</v>
      </c>
      <c r="C25" s="1"/>
      <c r="D25" s="1"/>
      <c r="E25" s="1"/>
      <c r="F25" s="23">
        <v>24188</v>
      </c>
      <c r="G25" s="14"/>
      <c r="H25" s="23">
        <v>28208</v>
      </c>
    </row>
    <row r="26" spans="1:8" ht="12.75">
      <c r="A26" s="1"/>
      <c r="B26" s="1" t="s">
        <v>104</v>
      </c>
      <c r="C26" s="1"/>
      <c r="D26" s="1"/>
      <c r="E26" s="1"/>
      <c r="F26" s="8">
        <v>8575</v>
      </c>
      <c r="G26" s="14"/>
      <c r="H26" s="8">
        <v>9196</v>
      </c>
    </row>
    <row r="27" spans="1:8" ht="12.75">
      <c r="A27" s="1"/>
      <c r="B27" s="1" t="s">
        <v>105</v>
      </c>
      <c r="C27" s="1"/>
      <c r="D27" s="1"/>
      <c r="E27" s="1"/>
      <c r="F27" s="8">
        <v>52320</v>
      </c>
      <c r="G27" s="14" t="s">
        <v>0</v>
      </c>
      <c r="H27" s="8">
        <v>49792</v>
      </c>
    </row>
    <row r="28" spans="1:8" ht="12.75">
      <c r="A28" s="1"/>
      <c r="B28" s="1" t="s">
        <v>106</v>
      </c>
      <c r="C28" s="1"/>
      <c r="D28" s="1"/>
      <c r="E28" s="1"/>
      <c r="F28" s="8">
        <v>8981</v>
      </c>
      <c r="G28" s="14"/>
      <c r="H28" s="8">
        <v>8467</v>
      </c>
    </row>
    <row r="29" spans="1:8" ht="12.75">
      <c r="A29" s="1"/>
      <c r="B29" s="1" t="s">
        <v>89</v>
      </c>
      <c r="C29" s="1"/>
      <c r="D29" s="1"/>
      <c r="E29" s="1"/>
      <c r="F29" s="8">
        <v>1137</v>
      </c>
      <c r="G29" s="14"/>
      <c r="H29" s="8">
        <v>1377</v>
      </c>
    </row>
    <row r="30" spans="1:8" ht="12.75">
      <c r="A30" s="1"/>
      <c r="B30" s="1" t="s">
        <v>90</v>
      </c>
      <c r="C30" s="1"/>
      <c r="D30" s="1"/>
      <c r="E30" s="1"/>
      <c r="F30" s="8">
        <v>129</v>
      </c>
      <c r="G30" s="14"/>
      <c r="H30" s="8">
        <v>159</v>
      </c>
    </row>
    <row r="31" spans="1:8" ht="12.75">
      <c r="A31" s="1"/>
      <c r="B31" s="1" t="s">
        <v>173</v>
      </c>
      <c r="C31" s="1"/>
      <c r="D31" s="1"/>
      <c r="E31" s="1"/>
      <c r="F31" s="8">
        <v>9700</v>
      </c>
      <c r="G31" s="14"/>
      <c r="H31" s="8">
        <v>8184</v>
      </c>
    </row>
    <row r="32" spans="1:8" ht="12.75">
      <c r="A32" s="1"/>
      <c r="B32" s="1" t="s">
        <v>107</v>
      </c>
      <c r="C32" s="1"/>
      <c r="D32" s="1"/>
      <c r="E32" s="1"/>
      <c r="F32" s="9">
        <v>5811</v>
      </c>
      <c r="G32" s="14"/>
      <c r="H32" s="9">
        <v>5224</v>
      </c>
    </row>
    <row r="33" spans="1:8" ht="12.75">
      <c r="A33" s="1"/>
      <c r="B33" s="1"/>
      <c r="C33" s="1"/>
      <c r="D33" s="1"/>
      <c r="E33" s="1"/>
      <c r="F33" s="24">
        <f>SUM(F25:F32)</f>
        <v>110841</v>
      </c>
      <c r="G33" s="14"/>
      <c r="H33" s="24">
        <f>SUM(H25:H32)</f>
        <v>110607</v>
      </c>
    </row>
    <row r="34" spans="1:8" ht="12.75">
      <c r="A34" s="1"/>
      <c r="B34" s="1"/>
      <c r="C34" s="1"/>
      <c r="D34" s="1"/>
      <c r="E34" s="1"/>
      <c r="F34" s="10"/>
      <c r="G34" s="14"/>
      <c r="H34" s="10"/>
    </row>
    <row r="35" spans="1:8" ht="12.75">
      <c r="A35" s="1" t="s">
        <v>129</v>
      </c>
      <c r="B35" s="1"/>
      <c r="C35" s="1"/>
      <c r="D35" s="1"/>
      <c r="E35" s="1"/>
      <c r="F35" s="10"/>
      <c r="G35" s="14"/>
      <c r="H35" s="10"/>
    </row>
    <row r="36" spans="1:8" ht="12.75">
      <c r="A36" s="1"/>
      <c r="B36" s="1" t="s">
        <v>108</v>
      </c>
      <c r="C36" s="1"/>
      <c r="D36" s="1"/>
      <c r="E36" s="1"/>
      <c r="F36" s="23">
        <v>14115</v>
      </c>
      <c r="G36" s="14"/>
      <c r="H36" s="23">
        <v>13705</v>
      </c>
    </row>
    <row r="37" spans="1:8" ht="12.75">
      <c r="A37" s="1"/>
      <c r="B37" s="1" t="s">
        <v>91</v>
      </c>
      <c r="C37" s="1"/>
      <c r="D37" s="1"/>
      <c r="E37" s="1"/>
      <c r="F37" s="8">
        <v>1405</v>
      </c>
      <c r="G37" s="14"/>
      <c r="H37" s="8">
        <v>1458</v>
      </c>
    </row>
    <row r="38" spans="1:8" ht="12.75">
      <c r="A38" s="1"/>
      <c r="B38" s="1" t="s">
        <v>109</v>
      </c>
      <c r="C38" s="1"/>
      <c r="D38" s="1"/>
      <c r="E38" s="1"/>
      <c r="F38" s="8">
        <v>43127</v>
      </c>
      <c r="G38" s="14"/>
      <c r="H38" s="8">
        <v>40841</v>
      </c>
    </row>
    <row r="39" spans="1:8" ht="12.75">
      <c r="A39" s="1"/>
      <c r="B39" s="1" t="s">
        <v>92</v>
      </c>
      <c r="C39" s="1"/>
      <c r="D39" s="1"/>
      <c r="E39" s="1"/>
      <c r="F39" s="8">
        <v>2621</v>
      </c>
      <c r="G39" s="14"/>
      <c r="H39" s="8">
        <v>730</v>
      </c>
    </row>
    <row r="40" spans="1:8" ht="12.75">
      <c r="A40" s="1"/>
      <c r="B40" s="1" t="s">
        <v>93</v>
      </c>
      <c r="C40" s="1"/>
      <c r="D40" s="1"/>
      <c r="E40" s="1"/>
      <c r="F40" s="8">
        <f>465+143669</f>
        <v>144134</v>
      </c>
      <c r="G40" s="14"/>
      <c r="H40" s="8">
        <v>144835</v>
      </c>
    </row>
    <row r="41" spans="1:8" ht="12.75">
      <c r="A41" s="1"/>
      <c r="B41" s="1" t="s">
        <v>94</v>
      </c>
      <c r="C41" s="1"/>
      <c r="D41" s="1"/>
      <c r="E41" s="1"/>
      <c r="F41" s="8">
        <v>673</v>
      </c>
      <c r="G41" s="14"/>
      <c r="H41" s="8">
        <v>770</v>
      </c>
    </row>
    <row r="42" spans="1:8" ht="12.75">
      <c r="A42" s="1"/>
      <c r="B42" s="1"/>
      <c r="C42" s="1"/>
      <c r="D42" s="1"/>
      <c r="E42" s="1"/>
      <c r="F42" s="24">
        <f>SUM(F36:F41)</f>
        <v>206075</v>
      </c>
      <c r="G42" s="14"/>
      <c r="H42" s="24">
        <f>SUM(H36:H41)</f>
        <v>202339</v>
      </c>
    </row>
    <row r="43" spans="1:8" ht="12.75">
      <c r="A43" s="1"/>
      <c r="B43" s="1"/>
      <c r="C43" s="1"/>
      <c r="D43" s="1"/>
      <c r="E43" s="1"/>
      <c r="F43" s="10"/>
      <c r="G43" s="14"/>
      <c r="H43" s="10"/>
    </row>
    <row r="44" spans="1:8" ht="12.75">
      <c r="A44" s="1" t="s">
        <v>178</v>
      </c>
      <c r="B44" s="1"/>
      <c r="C44" s="1"/>
      <c r="D44" s="1"/>
      <c r="E44" s="1"/>
      <c r="F44" s="10">
        <f>+F33-F42</f>
        <v>-95234</v>
      </c>
      <c r="G44" s="14"/>
      <c r="H44" s="10">
        <f>+H33-H42</f>
        <v>-91732</v>
      </c>
    </row>
    <row r="45" spans="1:8" ht="12.75">
      <c r="A45" s="1"/>
      <c r="B45" s="1"/>
      <c r="C45" s="1"/>
      <c r="D45" s="1"/>
      <c r="E45" s="1"/>
      <c r="F45" s="30"/>
      <c r="G45" s="14"/>
      <c r="H45" s="30"/>
    </row>
    <row r="46" spans="1:8" ht="13.5" thickBot="1">
      <c r="A46" s="1"/>
      <c r="B46" s="1"/>
      <c r="C46" s="1"/>
      <c r="D46" s="1"/>
      <c r="E46" s="1"/>
      <c r="F46" s="12">
        <f>+F44+F10+F12+F14+F16+F18+F20+F22</f>
        <v>-26949</v>
      </c>
      <c r="G46" s="14"/>
      <c r="H46" s="12">
        <f>+H44+H10+H12+H14+H16+H18+H20+H22</f>
        <v>-22059</v>
      </c>
    </row>
    <row r="47" spans="1:9" ht="12.75">
      <c r="A47" s="1"/>
      <c r="B47" s="1"/>
      <c r="C47" s="1"/>
      <c r="D47" s="1"/>
      <c r="E47" s="1"/>
      <c r="F47" s="10"/>
      <c r="G47" s="14"/>
      <c r="H47" s="10"/>
      <c r="I47" s="5" t="s">
        <v>0</v>
      </c>
    </row>
    <row r="48" spans="1:8" ht="12.75">
      <c r="A48" s="1" t="s">
        <v>130</v>
      </c>
      <c r="B48" s="1"/>
      <c r="C48" s="1"/>
      <c r="D48" s="1"/>
      <c r="E48" s="1"/>
      <c r="F48" s="10"/>
      <c r="G48" s="14"/>
      <c r="H48" s="10"/>
    </row>
    <row r="49" spans="1:8" ht="12.75">
      <c r="A49" s="1" t="s">
        <v>131</v>
      </c>
      <c r="B49" s="1"/>
      <c r="C49" s="1"/>
      <c r="D49" s="1"/>
      <c r="E49" s="1"/>
      <c r="F49" s="23">
        <v>22260</v>
      </c>
      <c r="G49" s="14"/>
      <c r="H49" s="23">
        <v>22260</v>
      </c>
    </row>
    <row r="50" spans="1:8" ht="12.75">
      <c r="A50" s="1" t="s">
        <v>45</v>
      </c>
      <c r="B50" s="1"/>
      <c r="C50" s="1"/>
      <c r="D50" s="1"/>
      <c r="E50" s="1"/>
      <c r="F50" s="8"/>
      <c r="G50" s="14"/>
      <c r="H50" s="8"/>
    </row>
    <row r="51" spans="1:8" ht="12.75">
      <c r="A51" s="1"/>
      <c r="B51" s="1" t="s">
        <v>132</v>
      </c>
      <c r="C51" s="1"/>
      <c r="D51" s="1"/>
      <c r="E51" s="1"/>
      <c r="F51" s="8">
        <v>20100</v>
      </c>
      <c r="G51" s="14"/>
      <c r="H51" s="8">
        <v>20100</v>
      </c>
    </row>
    <row r="52" spans="1:8" ht="12.75">
      <c r="A52" s="1"/>
      <c r="B52" s="1" t="s">
        <v>133</v>
      </c>
      <c r="C52" s="1"/>
      <c r="D52" s="1"/>
      <c r="E52" s="1"/>
      <c r="F52" s="8">
        <v>1667</v>
      </c>
      <c r="G52" s="14"/>
      <c r="H52" s="8">
        <v>1667</v>
      </c>
    </row>
    <row r="53" spans="1:8" ht="12.75">
      <c r="A53" s="1"/>
      <c r="B53" s="1" t="s">
        <v>134</v>
      </c>
      <c r="C53" s="1"/>
      <c r="D53" s="1"/>
      <c r="E53" s="1"/>
      <c r="F53" s="8">
        <v>0</v>
      </c>
      <c r="G53" s="14"/>
      <c r="H53" s="8">
        <v>-2</v>
      </c>
    </row>
    <row r="54" spans="1:8" ht="12.75">
      <c r="A54" s="1"/>
      <c r="B54" s="1" t="s">
        <v>135</v>
      </c>
      <c r="C54" s="1"/>
      <c r="D54" s="1"/>
      <c r="E54" s="1"/>
      <c r="F54" s="9">
        <v>-72159</v>
      </c>
      <c r="G54" s="14"/>
      <c r="H54" s="9">
        <v>-67312</v>
      </c>
    </row>
    <row r="55" spans="1:8" ht="12.75">
      <c r="A55" s="1"/>
      <c r="B55" s="1"/>
      <c r="C55" s="1"/>
      <c r="D55" s="1"/>
      <c r="E55" s="1"/>
      <c r="F55" s="24">
        <f>SUM(F49:F54)</f>
        <v>-28132</v>
      </c>
      <c r="G55" s="14"/>
      <c r="H55" s="24">
        <f>SUM(H49:H54)</f>
        <v>-23287</v>
      </c>
    </row>
    <row r="56" spans="1:8" ht="12.75">
      <c r="A56" s="1"/>
      <c r="B56" s="1"/>
      <c r="C56" s="1"/>
      <c r="D56" s="1"/>
      <c r="E56" s="1"/>
      <c r="F56" s="10"/>
      <c r="G56" s="14"/>
      <c r="H56" s="10"/>
    </row>
    <row r="57" spans="1:8" ht="12.75">
      <c r="A57" s="1" t="s">
        <v>137</v>
      </c>
      <c r="B57" s="1"/>
      <c r="C57" s="1"/>
      <c r="D57" s="1"/>
      <c r="E57" s="1"/>
      <c r="F57" s="10">
        <v>949</v>
      </c>
      <c r="G57" s="14"/>
      <c r="H57" s="10">
        <v>988</v>
      </c>
    </row>
    <row r="58" spans="1:8" ht="12.75" hidden="1">
      <c r="A58" s="1"/>
      <c r="B58" s="1"/>
      <c r="C58" s="1"/>
      <c r="D58" s="1"/>
      <c r="E58" s="1"/>
      <c r="F58" s="10"/>
      <c r="G58" s="14"/>
      <c r="H58" s="10"/>
    </row>
    <row r="59" spans="1:8" ht="12.75">
      <c r="A59" s="1"/>
      <c r="B59" s="1"/>
      <c r="C59" s="1"/>
      <c r="D59" s="1"/>
      <c r="E59" s="1"/>
      <c r="F59" s="10"/>
      <c r="G59" s="14"/>
      <c r="H59" s="10"/>
    </row>
    <row r="60" spans="1:8" ht="12.75">
      <c r="A60" s="1" t="s">
        <v>138</v>
      </c>
      <c r="B60" s="1"/>
      <c r="C60" s="1"/>
      <c r="D60" s="1"/>
      <c r="E60" s="1"/>
      <c r="F60" s="10">
        <f>101+133</f>
        <v>234</v>
      </c>
      <c r="G60" s="14"/>
      <c r="H60" s="10">
        <v>240</v>
      </c>
    </row>
    <row r="61" spans="1:8" ht="12.75">
      <c r="A61" s="1"/>
      <c r="B61" s="1"/>
      <c r="C61" s="1"/>
      <c r="D61" s="1"/>
      <c r="E61" s="1"/>
      <c r="F61" s="10"/>
      <c r="G61" s="14"/>
      <c r="H61" s="10"/>
    </row>
    <row r="62" spans="1:8" ht="12.75">
      <c r="A62" s="1" t="s">
        <v>136</v>
      </c>
      <c r="B62" s="1"/>
      <c r="C62" s="1"/>
      <c r="D62" s="1"/>
      <c r="E62" s="1"/>
      <c r="F62" s="10">
        <v>0</v>
      </c>
      <c r="G62" s="14"/>
      <c r="H62" s="10">
        <v>0</v>
      </c>
    </row>
    <row r="63" spans="1:8" ht="12.75">
      <c r="A63" s="1"/>
      <c r="B63" s="1"/>
      <c r="C63" s="1"/>
      <c r="D63" s="1"/>
      <c r="E63" s="1"/>
      <c r="F63" s="10"/>
      <c r="G63" s="14"/>
      <c r="H63" s="10"/>
    </row>
    <row r="64" spans="1:8" ht="12.75">
      <c r="A64" s="1" t="s">
        <v>139</v>
      </c>
      <c r="B64" s="1"/>
      <c r="C64" s="1"/>
      <c r="D64" s="1"/>
      <c r="E64" s="1"/>
      <c r="F64" s="10">
        <v>0</v>
      </c>
      <c r="G64" s="14"/>
      <c r="H64" s="10">
        <v>0</v>
      </c>
    </row>
    <row r="65" spans="1:8" ht="12.75">
      <c r="A65" s="1"/>
      <c r="B65" s="1"/>
      <c r="C65" s="1"/>
      <c r="D65" s="1"/>
      <c r="E65" s="1"/>
      <c r="F65" s="30"/>
      <c r="G65" s="14"/>
      <c r="H65" s="30"/>
    </row>
    <row r="66" spans="1:8" ht="13.5" thickBot="1">
      <c r="A66" s="1"/>
      <c r="B66" s="1"/>
      <c r="C66" s="1"/>
      <c r="D66" s="1"/>
      <c r="E66" s="36" t="s">
        <v>0</v>
      </c>
      <c r="F66" s="12">
        <f>+F55+F57+F60+F62+F64</f>
        <v>-26949</v>
      </c>
      <c r="G66" s="14"/>
      <c r="H66" s="12">
        <f>+H55+H57+H60+H62+H64</f>
        <v>-22059</v>
      </c>
    </row>
    <row r="67" spans="1:8" ht="12.75">
      <c r="A67" s="1"/>
      <c r="B67" s="1"/>
      <c r="C67" s="1"/>
      <c r="D67" s="1"/>
      <c r="E67" s="1"/>
      <c r="F67" s="10"/>
      <c r="G67" s="14"/>
      <c r="H67" s="10"/>
    </row>
    <row r="68" spans="1:8" ht="12.75">
      <c r="A68" s="1"/>
      <c r="B68" s="1"/>
      <c r="C68" s="1"/>
      <c r="D68" s="1"/>
      <c r="E68" s="1"/>
      <c r="F68" s="10" t="s">
        <v>0</v>
      </c>
      <c r="G68" s="14"/>
      <c r="H68" s="10" t="s">
        <v>0</v>
      </c>
    </row>
    <row r="69" spans="1:8" ht="13.5" thickBot="1">
      <c r="A69" s="1" t="s">
        <v>177</v>
      </c>
      <c r="B69" s="1"/>
      <c r="C69" s="1"/>
      <c r="D69" s="1"/>
      <c r="E69" s="1"/>
      <c r="F69" s="26">
        <v>-145.2</v>
      </c>
      <c r="G69" s="25"/>
      <c r="H69" s="26">
        <v>-123.98921832884098</v>
      </c>
    </row>
    <row r="70" spans="1:8" ht="12.75">
      <c r="A70" s="1"/>
      <c r="B70" s="1"/>
      <c r="C70" s="1"/>
      <c r="D70" s="1"/>
      <c r="E70" s="1"/>
      <c r="F70" s="1"/>
      <c r="G70" s="15"/>
      <c r="H70" s="10"/>
    </row>
    <row r="71" spans="1:8" ht="12.75">
      <c r="A71" s="1"/>
      <c r="B71" s="1"/>
      <c r="C71" s="1"/>
      <c r="D71" s="1"/>
      <c r="E71" s="1"/>
      <c r="F71" s="1"/>
      <c r="G71" s="15"/>
      <c r="H71" s="10"/>
    </row>
    <row r="72" spans="1:8" ht="12.75">
      <c r="A72" s="1"/>
      <c r="B72" s="1"/>
      <c r="C72" s="1"/>
      <c r="D72" s="1"/>
      <c r="E72" s="1"/>
      <c r="F72" s="1"/>
      <c r="G72" s="15"/>
      <c r="H72" s="10"/>
    </row>
    <row r="73" spans="1:8" ht="12.75">
      <c r="A73" s="1"/>
      <c r="B73" s="1"/>
      <c r="C73" s="1"/>
      <c r="D73" s="1"/>
      <c r="E73" s="1"/>
      <c r="F73" s="1"/>
      <c r="G73" s="15"/>
      <c r="H73" s="10"/>
    </row>
    <row r="74" spans="1:8" ht="12.75">
      <c r="A74" s="1"/>
      <c r="B74" s="1"/>
      <c r="C74" s="1"/>
      <c r="D74" s="1"/>
      <c r="E74" s="1"/>
      <c r="F74" s="1"/>
      <c r="G74" s="15"/>
      <c r="H74" s="10"/>
    </row>
    <row r="75" spans="1:8" ht="12.75">
      <c r="A75" s="1"/>
      <c r="B75" s="1"/>
      <c r="C75" s="1"/>
      <c r="D75" s="1"/>
      <c r="E75" s="1"/>
      <c r="F75" s="1"/>
      <c r="G75" s="15"/>
      <c r="H75" s="10"/>
    </row>
    <row r="76" spans="1:8" ht="12.75">
      <c r="A76" s="1"/>
      <c r="B76" s="1"/>
      <c r="C76" s="1"/>
      <c r="D76" s="1"/>
      <c r="E76" s="1"/>
      <c r="F76" s="1"/>
      <c r="G76" s="15"/>
      <c r="H76" s="10"/>
    </row>
    <row r="77" spans="1:8" ht="12.75">
      <c r="A77" s="1"/>
      <c r="B77" s="1"/>
      <c r="C77" s="1"/>
      <c r="D77" s="1"/>
      <c r="E77" s="1"/>
      <c r="F77" s="1"/>
      <c r="G77" s="15"/>
      <c r="H77" s="10"/>
    </row>
    <row r="78" spans="1:8" ht="12.75">
      <c r="A78" s="1"/>
      <c r="B78" s="1"/>
      <c r="C78" s="1"/>
      <c r="D78" s="1"/>
      <c r="E78" s="1"/>
      <c r="F78" s="1"/>
      <c r="G78" s="15"/>
      <c r="H78" s="10"/>
    </row>
    <row r="79" spans="1:8" ht="12.75">
      <c r="A79" s="1"/>
      <c r="B79" s="1"/>
      <c r="C79" s="1"/>
      <c r="D79" s="1"/>
      <c r="E79" s="1"/>
      <c r="F79" s="1"/>
      <c r="G79" s="15"/>
      <c r="H79" s="10"/>
    </row>
    <row r="80" spans="1:8" ht="12.75">
      <c r="A80" s="1"/>
      <c r="B80" s="1"/>
      <c r="C80" s="1"/>
      <c r="D80" s="1"/>
      <c r="E80" s="1"/>
      <c r="F80" s="1"/>
      <c r="G80" s="15"/>
      <c r="H80" s="10"/>
    </row>
    <row r="81" spans="1:8" ht="12.75">
      <c r="A81" s="1"/>
      <c r="B81" s="1"/>
      <c r="C81" s="1"/>
      <c r="D81" s="1"/>
      <c r="E81" s="1"/>
      <c r="F81" s="1"/>
      <c r="G81" s="15"/>
      <c r="H81" s="10"/>
    </row>
    <row r="82" spans="1:8" ht="12.75">
      <c r="A82" s="1"/>
      <c r="B82" s="1"/>
      <c r="C82" s="1"/>
      <c r="D82" s="1"/>
      <c r="E82" s="1"/>
      <c r="F82" s="1"/>
      <c r="G82" s="15"/>
      <c r="H82" s="10"/>
    </row>
    <row r="83" spans="1:8" ht="12.75">
      <c r="A83" s="1"/>
      <c r="B83" s="1"/>
      <c r="C83" s="1"/>
      <c r="D83" s="1"/>
      <c r="E83" s="1"/>
      <c r="F83" s="1"/>
      <c r="G83" s="15"/>
      <c r="H83" s="10"/>
    </row>
    <row r="84" spans="1:8" ht="12.75">
      <c r="A84" s="1"/>
      <c r="B84" s="1"/>
      <c r="C84" s="1"/>
      <c r="D84" s="1"/>
      <c r="E84" s="1"/>
      <c r="F84" s="1"/>
      <c r="G84" s="15"/>
      <c r="H84" s="10"/>
    </row>
    <row r="85" spans="1:8" ht="12.75">
      <c r="A85" s="1"/>
      <c r="B85" s="1"/>
      <c r="C85" s="1"/>
      <c r="D85" s="1"/>
      <c r="E85" s="1"/>
      <c r="F85" s="1"/>
      <c r="G85" s="15"/>
      <c r="H85" s="10"/>
    </row>
    <row r="86" spans="1:8" ht="12.75">
      <c r="A86" s="1"/>
      <c r="B86" s="1"/>
      <c r="C86" s="1"/>
      <c r="D86" s="1"/>
      <c r="E86" s="1"/>
      <c r="F86" s="1"/>
      <c r="G86" s="15"/>
      <c r="H86" s="10"/>
    </row>
    <row r="87" spans="1:8" ht="12.75">
      <c r="A87" s="1"/>
      <c r="B87" s="1"/>
      <c r="C87" s="1"/>
      <c r="D87" s="1"/>
      <c r="E87" s="1"/>
      <c r="F87" s="1"/>
      <c r="G87" s="15"/>
      <c r="H87" s="10"/>
    </row>
    <row r="88" spans="1:8" ht="12.75">
      <c r="A88" s="1"/>
      <c r="B88" s="1"/>
      <c r="C88" s="1"/>
      <c r="D88" s="1"/>
      <c r="E88" s="1"/>
      <c r="F88" s="1"/>
      <c r="G88" s="15"/>
      <c r="H88" s="10"/>
    </row>
    <row r="89" spans="1:8" ht="12.75">
      <c r="A89" s="1"/>
      <c r="B89" s="1"/>
      <c r="C89" s="1"/>
      <c r="D89" s="1"/>
      <c r="E89" s="1"/>
      <c r="F89" s="1"/>
      <c r="G89" s="15"/>
      <c r="H89" s="10"/>
    </row>
    <row r="90" spans="1:8" ht="12.75">
      <c r="A90" s="1"/>
      <c r="B90" s="1"/>
      <c r="C90" s="1"/>
      <c r="D90" s="1"/>
      <c r="E90" s="1"/>
      <c r="F90" s="1"/>
      <c r="G90" s="15"/>
      <c r="H90" s="10"/>
    </row>
    <row r="91" spans="1:8" ht="12.75">
      <c r="A91" s="1"/>
      <c r="B91" s="1"/>
      <c r="C91" s="1"/>
      <c r="D91" s="1"/>
      <c r="E91" s="1"/>
      <c r="F91" s="1"/>
      <c r="G91" s="15"/>
      <c r="H91" s="10"/>
    </row>
    <row r="92" spans="1:8" ht="12.75">
      <c r="A92" s="1"/>
      <c r="B92" s="1"/>
      <c r="C92" s="1"/>
      <c r="D92" s="1"/>
      <c r="E92" s="1"/>
      <c r="F92" s="1"/>
      <c r="G92" s="15"/>
      <c r="H92" s="10"/>
    </row>
    <row r="93" spans="1:8" ht="12.75">
      <c r="A93" s="1"/>
      <c r="B93" s="1"/>
      <c r="C93" s="1"/>
      <c r="D93" s="1"/>
      <c r="E93" s="1"/>
      <c r="F93" s="1"/>
      <c r="G93" s="15"/>
      <c r="H93" s="10"/>
    </row>
    <row r="94" spans="1:8" ht="12.75">
      <c r="A94" s="1"/>
      <c r="B94" s="1"/>
      <c r="C94" s="1"/>
      <c r="D94" s="1"/>
      <c r="E94" s="1"/>
      <c r="F94" s="1"/>
      <c r="G94" s="15"/>
      <c r="H94" s="10"/>
    </row>
    <row r="95" spans="1:8" ht="12.75">
      <c r="A95" s="1"/>
      <c r="B95" s="1"/>
      <c r="C95" s="1"/>
      <c r="D95" s="1"/>
      <c r="E95" s="1"/>
      <c r="F95" s="1"/>
      <c r="G95" s="15"/>
      <c r="H95" s="10"/>
    </row>
    <row r="96" spans="1:8" ht="12.75">
      <c r="A96" s="1"/>
      <c r="B96" s="1"/>
      <c r="C96" s="1"/>
      <c r="D96" s="1"/>
      <c r="E96" s="1"/>
      <c r="F96" s="1"/>
      <c r="G96" s="15"/>
      <c r="H96" s="10"/>
    </row>
    <row r="97" spans="1:8" ht="12.75">
      <c r="A97" s="1"/>
      <c r="B97" s="1"/>
      <c r="C97" s="1"/>
      <c r="D97" s="1"/>
      <c r="E97" s="1"/>
      <c r="F97" s="1"/>
      <c r="G97" s="15"/>
      <c r="H97" s="10"/>
    </row>
    <row r="98" spans="1:8" ht="12.75">
      <c r="A98" s="1"/>
      <c r="B98" s="1"/>
      <c r="C98" s="1"/>
      <c r="D98" s="1"/>
      <c r="E98" s="1"/>
      <c r="F98" s="1"/>
      <c r="G98" s="15"/>
      <c r="H98" s="10"/>
    </row>
    <row r="99" spans="1:8" ht="12.75">
      <c r="A99" s="1"/>
      <c r="B99" s="1"/>
      <c r="C99" s="1"/>
      <c r="D99" s="1"/>
      <c r="E99" s="1"/>
      <c r="F99" s="1"/>
      <c r="G99" s="15"/>
      <c r="H99" s="10"/>
    </row>
    <row r="100" spans="6:8" ht="12.75">
      <c r="F100" s="1"/>
      <c r="G100" s="15"/>
      <c r="H100" s="10"/>
    </row>
    <row r="101" spans="6:8" ht="12.75">
      <c r="F101" s="1"/>
      <c r="G101" s="15"/>
      <c r="H101" s="10"/>
    </row>
    <row r="102" spans="6:8" ht="12.75">
      <c r="F102" s="1"/>
      <c r="G102" s="15"/>
      <c r="H102" s="10"/>
    </row>
    <row r="103" spans="6:8" ht="12.75">
      <c r="F103" s="1"/>
      <c r="G103" s="15"/>
      <c r="H103" s="10"/>
    </row>
    <row r="104" spans="6:8" ht="12.75">
      <c r="F104" s="1"/>
      <c r="G104" s="15"/>
      <c r="H104" s="10"/>
    </row>
    <row r="105" spans="6:8" ht="12.75">
      <c r="F105" s="1"/>
      <c r="G105" s="1"/>
      <c r="H105" s="10"/>
    </row>
    <row r="106" spans="6:8" ht="12.75">
      <c r="F106" s="1"/>
      <c r="G106" s="1"/>
      <c r="H106" s="10"/>
    </row>
    <row r="107" spans="6:8" ht="12.75">
      <c r="F107" s="1"/>
      <c r="G107" s="1"/>
      <c r="H107" s="10"/>
    </row>
    <row r="108" spans="6:8" ht="12.75">
      <c r="F108" s="1"/>
      <c r="G108" s="1"/>
      <c r="H108" s="10"/>
    </row>
    <row r="109" spans="6:8" ht="12.75">
      <c r="F109" s="1"/>
      <c r="G109" s="1"/>
      <c r="H109" s="10"/>
    </row>
    <row r="110" spans="6:8" ht="12.75">
      <c r="F110" s="1"/>
      <c r="G110" s="1"/>
      <c r="H110" s="10"/>
    </row>
    <row r="111" spans="6:8" ht="12.75">
      <c r="F111" s="1"/>
      <c r="G111" s="1"/>
      <c r="H111" s="10"/>
    </row>
    <row r="112" spans="6:8" ht="12.75">
      <c r="F112" s="1"/>
      <c r="G112" s="1"/>
      <c r="H112" s="10"/>
    </row>
    <row r="113" spans="6:8" ht="12.75">
      <c r="F113" s="1"/>
      <c r="G113" s="1"/>
      <c r="H113" s="10"/>
    </row>
    <row r="114" spans="6:8" ht="12.75">
      <c r="F114" s="1"/>
      <c r="G114" s="1"/>
      <c r="H114" s="10"/>
    </row>
    <row r="115" spans="6:8" ht="12.75">
      <c r="F115" s="1"/>
      <c r="G115" s="1"/>
      <c r="H115" s="10"/>
    </row>
    <row r="116" spans="6:8" ht="12.75">
      <c r="F116" s="1"/>
      <c r="G116" s="1"/>
      <c r="H116" s="10"/>
    </row>
    <row r="117" spans="6:8" ht="12.75">
      <c r="F117" s="1"/>
      <c r="G117" s="1"/>
      <c r="H117" s="10"/>
    </row>
    <row r="118" spans="6:8" ht="12.75">
      <c r="F118" s="1"/>
      <c r="G118" s="1"/>
      <c r="H118" s="10"/>
    </row>
    <row r="119" spans="6:8" ht="12.75">
      <c r="F119" s="1"/>
      <c r="G119" s="1"/>
      <c r="H119" s="10"/>
    </row>
    <row r="120" spans="6:8" ht="12.75">
      <c r="F120" s="1"/>
      <c r="G120" s="1"/>
      <c r="H120" s="10"/>
    </row>
    <row r="121" spans="6:8" ht="12.75">
      <c r="F121" s="1"/>
      <c r="G121" s="1"/>
      <c r="H121" s="10"/>
    </row>
    <row r="122" spans="6:8" ht="12.75">
      <c r="F122" s="1"/>
      <c r="G122" s="1"/>
      <c r="H122" s="10"/>
    </row>
    <row r="123" spans="6:8" ht="12.75">
      <c r="F123" s="1"/>
      <c r="G123" s="1"/>
      <c r="H123" s="10"/>
    </row>
    <row r="124" spans="6:8" ht="12.75">
      <c r="F124" s="1"/>
      <c r="G124" s="1"/>
      <c r="H124" s="10"/>
    </row>
    <row r="125" spans="6:8" ht="12.75">
      <c r="F125" s="1"/>
      <c r="G125" s="1"/>
      <c r="H125" s="10"/>
    </row>
    <row r="126" spans="6:8" ht="12.75">
      <c r="F126" s="1"/>
      <c r="G126" s="1"/>
      <c r="H126" s="10"/>
    </row>
    <row r="127" spans="6:8" ht="12.75">
      <c r="F127" s="1"/>
      <c r="G127" s="1"/>
      <c r="H127" s="10"/>
    </row>
    <row r="128" spans="6:8" ht="12.75">
      <c r="F128" s="1"/>
      <c r="G128" s="1"/>
      <c r="H128" s="10"/>
    </row>
    <row r="129" spans="6:8" ht="12.75">
      <c r="F129" s="1"/>
      <c r="G129" s="1"/>
      <c r="H129" s="10"/>
    </row>
    <row r="130" spans="6:8" ht="12.75">
      <c r="F130" s="1"/>
      <c r="G130" s="1"/>
      <c r="H130" s="10"/>
    </row>
    <row r="131" spans="6:8" ht="12.75">
      <c r="F131" s="1"/>
      <c r="G131" s="1"/>
      <c r="H131" s="10"/>
    </row>
    <row r="132" spans="6:8" ht="12.75">
      <c r="F132" s="1"/>
      <c r="G132" s="1"/>
      <c r="H132" s="10"/>
    </row>
    <row r="133" spans="6:8" ht="12.75">
      <c r="F133" s="1"/>
      <c r="G133" s="1"/>
      <c r="H133" s="10"/>
    </row>
    <row r="134" spans="6:8" ht="12.75">
      <c r="F134" s="1"/>
      <c r="G134" s="1"/>
      <c r="H134" s="10"/>
    </row>
    <row r="135" spans="6:8" ht="12.75">
      <c r="F135" s="1"/>
      <c r="G135" s="1"/>
      <c r="H135" s="10"/>
    </row>
    <row r="136" spans="6:8" ht="12.75">
      <c r="F136" s="1"/>
      <c r="G136" s="1"/>
      <c r="H136" s="10"/>
    </row>
    <row r="137" spans="6:8" ht="12.75">
      <c r="F137" s="1"/>
      <c r="G137" s="1"/>
      <c r="H137" s="10"/>
    </row>
    <row r="138" spans="6:8" ht="12.75">
      <c r="F138" s="1"/>
      <c r="G138" s="1"/>
      <c r="H138" s="10"/>
    </row>
    <row r="139" spans="6:8" ht="12.75">
      <c r="F139" s="1"/>
      <c r="G139" s="1"/>
      <c r="H139" s="10"/>
    </row>
    <row r="140" spans="6:8" ht="12.75">
      <c r="F140" s="1"/>
      <c r="G140" s="1"/>
      <c r="H140" s="10"/>
    </row>
    <row r="141" spans="6:8" ht="12.75">
      <c r="F141" s="1"/>
      <c r="G141" s="1"/>
      <c r="H141" s="10"/>
    </row>
    <row r="142" spans="6:8" ht="12.75">
      <c r="F142" s="1"/>
      <c r="G142" s="1"/>
      <c r="H142" s="10"/>
    </row>
    <row r="143" spans="6:8" ht="12.75">
      <c r="F143" s="1"/>
      <c r="G143" s="1"/>
      <c r="H143" s="10"/>
    </row>
    <row r="144" spans="6:8" ht="12.75">
      <c r="F144" s="1"/>
      <c r="G144" s="1"/>
      <c r="H144" s="10"/>
    </row>
    <row r="145" spans="6:8" ht="12.75">
      <c r="F145" s="1"/>
      <c r="G145" s="1"/>
      <c r="H145" s="10"/>
    </row>
    <row r="146" spans="6:8" ht="12.75">
      <c r="F146" s="1"/>
      <c r="G146" s="1"/>
      <c r="H146" s="10"/>
    </row>
    <row r="147" spans="6:8" ht="12.75">
      <c r="F147" s="1"/>
      <c r="G147" s="1"/>
      <c r="H147" s="10"/>
    </row>
    <row r="148" spans="6:8" ht="12.75">
      <c r="F148" s="1"/>
      <c r="G148" s="1"/>
      <c r="H148" s="10"/>
    </row>
    <row r="149" spans="6:8" ht="12.75">
      <c r="F149" s="1"/>
      <c r="G149" s="1"/>
      <c r="H149" s="10"/>
    </row>
    <row r="150" spans="6:8" ht="12.75">
      <c r="F150" s="1"/>
      <c r="G150" s="1"/>
      <c r="H150" s="10"/>
    </row>
    <row r="151" spans="6:8" ht="12.75">
      <c r="F151" s="1"/>
      <c r="G151" s="1"/>
      <c r="H151" s="10"/>
    </row>
    <row r="152" spans="6:8" ht="12.75">
      <c r="F152" s="1"/>
      <c r="G152" s="1"/>
      <c r="H152" s="10"/>
    </row>
    <row r="153" spans="6:8" ht="12.75">
      <c r="F153" s="1"/>
      <c r="G153" s="1"/>
      <c r="H153" s="10"/>
    </row>
    <row r="154" spans="6:8" ht="12.75">
      <c r="F154" s="1"/>
      <c r="G154" s="1"/>
      <c r="H154" s="10"/>
    </row>
    <row r="155" spans="6:8" ht="12.75">
      <c r="F155" s="1"/>
      <c r="G155" s="1"/>
      <c r="H155" s="10"/>
    </row>
    <row r="156" spans="6:8" ht="12.75">
      <c r="F156" s="1"/>
      <c r="G156" s="1"/>
      <c r="H156" s="10"/>
    </row>
    <row r="157" spans="6:8" ht="12.75">
      <c r="F157" s="1"/>
      <c r="G157" s="1"/>
      <c r="H157" s="10"/>
    </row>
    <row r="158" spans="6:8" ht="12.75">
      <c r="F158" s="1"/>
      <c r="G158" s="1"/>
      <c r="H158" s="10"/>
    </row>
    <row r="159" spans="6:8" ht="12.75">
      <c r="F159" s="1"/>
      <c r="G159" s="1"/>
      <c r="H159" s="10"/>
    </row>
    <row r="160" spans="6:8" ht="12.75">
      <c r="F160" s="1"/>
      <c r="G160" s="1"/>
      <c r="H160" s="10"/>
    </row>
    <row r="161" spans="6:8" ht="12.75">
      <c r="F161" s="1"/>
      <c r="G161" s="1"/>
      <c r="H161" s="10"/>
    </row>
    <row r="162" spans="6:8" ht="12.75">
      <c r="F162" s="1"/>
      <c r="G162" s="1"/>
      <c r="H162" s="10"/>
    </row>
    <row r="163" spans="6:8" ht="12.75">
      <c r="F163" s="1"/>
      <c r="G163" s="1"/>
      <c r="H163" s="10"/>
    </row>
    <row r="164" spans="6:8" ht="12.75">
      <c r="F164" s="1"/>
      <c r="G164" s="1"/>
      <c r="H164" s="10"/>
    </row>
    <row r="165" spans="6:8" ht="12.75">
      <c r="F165" s="1"/>
      <c r="G165" s="1"/>
      <c r="H165" s="10"/>
    </row>
    <row r="166" spans="6:8" ht="12.75">
      <c r="F166" s="1"/>
      <c r="G166" s="1"/>
      <c r="H166" s="10"/>
    </row>
    <row r="167" spans="6:8" ht="12.75">
      <c r="F167" s="1"/>
      <c r="G167" s="1"/>
      <c r="H167" s="10"/>
    </row>
    <row r="168" spans="6:8" ht="12.75">
      <c r="F168" s="1"/>
      <c r="G168" s="1"/>
      <c r="H168" s="10"/>
    </row>
    <row r="169" spans="6:8" ht="12.75">
      <c r="F169" s="1"/>
      <c r="G169" s="1"/>
      <c r="H169" s="10"/>
    </row>
    <row r="170" spans="6:8" ht="12.75">
      <c r="F170" s="1"/>
      <c r="G170" s="1"/>
      <c r="H170" s="10"/>
    </row>
    <row r="171" ht="12.75">
      <c r="H171" s="49"/>
    </row>
    <row r="172" ht="12.75">
      <c r="H172" s="49"/>
    </row>
    <row r="173" ht="12.75">
      <c r="H173" s="49"/>
    </row>
    <row r="174" ht="12.75">
      <c r="H174" s="49"/>
    </row>
    <row r="175" ht="12.75">
      <c r="H175" s="49"/>
    </row>
    <row r="176" ht="12.75">
      <c r="H176" s="49"/>
    </row>
    <row r="177" ht="12.75">
      <c r="H177" s="49"/>
    </row>
    <row r="178" ht="12.75">
      <c r="H178" s="49"/>
    </row>
    <row r="179" ht="12.75">
      <c r="H179" s="49"/>
    </row>
    <row r="180" ht="12.75">
      <c r="H180" s="49"/>
    </row>
    <row r="181" ht="12.75">
      <c r="H181" s="49"/>
    </row>
    <row r="182" ht="12.75">
      <c r="H182" s="49"/>
    </row>
    <row r="183" ht="12.75">
      <c r="H183" s="49"/>
    </row>
    <row r="184" ht="12.75">
      <c r="H184" s="49"/>
    </row>
    <row r="185" ht="12.75">
      <c r="H185" s="49"/>
    </row>
    <row r="186" ht="12.75">
      <c r="H186" s="49"/>
    </row>
    <row r="187" ht="12.75">
      <c r="H187" s="49"/>
    </row>
    <row r="188" ht="12.75">
      <c r="H188" s="49"/>
    </row>
    <row r="189" ht="12.75">
      <c r="H189" s="49"/>
    </row>
  </sheetData>
  <printOptions/>
  <pageMargins left="0.75" right="0.75" top="0.73" bottom="0.21" header="0.5" footer="0.5"/>
  <pageSetup fitToHeight="1" fitToWidth="1"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55"/>
  <sheetViews>
    <sheetView workbookViewId="0" topLeftCell="A141">
      <selection activeCell="B165" sqref="B165"/>
    </sheetView>
  </sheetViews>
  <sheetFormatPr defaultColWidth="9.140625" defaultRowHeight="12.75"/>
  <cols>
    <col min="1" max="1" width="3.7109375" style="0" customWidth="1"/>
    <col min="6" max="6" width="9.7109375" style="0" customWidth="1"/>
    <col min="8" max="8" width="9.7109375" style="0" customWidth="1"/>
    <col min="9" max="9" width="10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72" ht="12.75">
      <c r="A2" s="2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2.75">
      <c r="A3" s="2" t="s">
        <v>179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2.75">
      <c r="A5" s="1">
        <v>1</v>
      </c>
      <c r="B5" s="2" t="s">
        <v>51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2.75">
      <c r="A6" s="1"/>
      <c r="B6" s="1" t="s">
        <v>79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2.75">
      <c r="A7" s="1"/>
      <c r="B7" s="1" t="s">
        <v>123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2.75">
      <c r="A9" s="1">
        <v>2</v>
      </c>
      <c r="B9" s="2" t="s">
        <v>52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2.75">
      <c r="A10" s="1"/>
      <c r="B10" s="1" t="s">
        <v>227</v>
      </c>
      <c r="C10" s="1"/>
      <c r="D10" s="1"/>
      <c r="E10" s="1"/>
      <c r="F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2.75">
      <c r="A12" s="1">
        <v>3</v>
      </c>
      <c r="B12" s="2" t="s">
        <v>53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2.75">
      <c r="A13" s="1"/>
      <c r="B13" s="1" t="s">
        <v>150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2.75">
      <c r="A14" s="1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2.75">
      <c r="A15" s="1">
        <v>4</v>
      </c>
      <c r="B15" s="2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2.75">
      <c r="A16" s="1"/>
      <c r="B16" s="1" t="s">
        <v>119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2.75">
      <c r="A18" s="1">
        <v>5</v>
      </c>
      <c r="B18" s="2" t="s">
        <v>141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2.75">
      <c r="A19" s="1"/>
      <c r="B19" s="1" t="s">
        <v>142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2.75">
      <c r="A21" s="1">
        <v>6</v>
      </c>
      <c r="B21" s="2" t="s">
        <v>182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2.75">
      <c r="A22" s="1"/>
      <c r="B22" s="1" t="s">
        <v>54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2.75">
      <c r="A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2.75">
      <c r="A24" s="1">
        <v>7</v>
      </c>
      <c r="B24" s="2" t="s">
        <v>55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2.75">
      <c r="A25" s="1"/>
      <c r="B25" s="1" t="s">
        <v>229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2.75">
      <c r="A27" s="1">
        <v>8</v>
      </c>
      <c r="B27" s="2" t="s">
        <v>56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2.75">
      <c r="A28" s="1"/>
      <c r="B28" s="2" t="s">
        <v>219</v>
      </c>
      <c r="C28" s="1"/>
      <c r="D28" s="1" t="s">
        <v>151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2.75">
      <c r="A29" s="1"/>
      <c r="B29" s="2"/>
      <c r="C29" s="1"/>
      <c r="D29" s="1" t="s">
        <v>166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2.75">
      <c r="A30" s="1"/>
      <c r="B30" s="2"/>
      <c r="C30" s="1"/>
      <c r="D30" s="44" t="s">
        <v>152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2.75">
      <c r="A31" s="1"/>
      <c r="B31" s="2"/>
      <c r="C31" s="1"/>
      <c r="D31" s="44" t="s">
        <v>153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2.75">
      <c r="A32" s="1"/>
      <c r="B32" s="2"/>
      <c r="C32" s="1"/>
      <c r="D32" s="44" t="s">
        <v>154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2.75">
      <c r="A33" s="1"/>
      <c r="B33" s="2"/>
      <c r="C33" s="1"/>
      <c r="D33" s="1" t="s">
        <v>195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2.75">
      <c r="A34" s="1"/>
      <c r="B34" s="2" t="s">
        <v>220</v>
      </c>
      <c r="C34" s="1"/>
      <c r="D34" s="1" t="s">
        <v>169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2.75">
      <c r="A35" s="1"/>
      <c r="B35" s="2"/>
      <c r="C35" s="1"/>
      <c r="D35" s="1" t="s">
        <v>160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2.75">
      <c r="A36" s="1"/>
      <c r="B36" s="2"/>
      <c r="C36" s="1"/>
      <c r="D36" s="1" t="s">
        <v>161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2.75">
      <c r="A37" s="1"/>
      <c r="B37" s="2"/>
      <c r="C37" s="1"/>
      <c r="D37" s="4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2.75">
      <c r="A38" s="1"/>
      <c r="B38" s="2" t="s">
        <v>221</v>
      </c>
      <c r="C38" s="1"/>
      <c r="D38" s="1" t="s">
        <v>155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2.75">
      <c r="A39" s="1"/>
      <c r="B39" s="2"/>
      <c r="C39" s="1"/>
      <c r="D39" s="1" t="s">
        <v>156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2.75">
      <c r="A40" s="1"/>
      <c r="B40" s="2"/>
      <c r="C40" s="1"/>
      <c r="D40" s="1" t="s">
        <v>157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2.75">
      <c r="A41" s="1"/>
      <c r="B41" s="50"/>
      <c r="D41" s="1" t="s">
        <v>158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2.75">
      <c r="A42" s="1"/>
      <c r="D42" s="1" t="s">
        <v>167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2.75">
      <c r="A43" s="1"/>
      <c r="D43" s="1" t="s">
        <v>159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2.75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2.75">
      <c r="A45" s="1"/>
      <c r="B45" s="55" t="s">
        <v>222</v>
      </c>
      <c r="D45" s="1" t="s">
        <v>196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2.75">
      <c r="A46" s="1"/>
      <c r="D46" s="1" t="s">
        <v>197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2.75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2.75">
      <c r="A48" s="1"/>
      <c r="B48" s="55" t="s">
        <v>223</v>
      </c>
      <c r="D48" s="1" t="s">
        <v>198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2.75">
      <c r="A49" s="1"/>
      <c r="D49" s="1" t="s">
        <v>194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2.75">
      <c r="A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2.75">
      <c r="A51" s="1"/>
      <c r="B51" s="55" t="s">
        <v>224</v>
      </c>
      <c r="D51" s="1" t="s">
        <v>199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2.75">
      <c r="A52" s="1"/>
      <c r="D52" s="1" t="s">
        <v>200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2.75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2.75">
      <c r="A54" s="1"/>
      <c r="B54" s="55" t="s">
        <v>225</v>
      </c>
      <c r="D54" s="1" t="s">
        <v>226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2.75">
      <c r="A55" s="1"/>
      <c r="D55" s="1" t="s">
        <v>201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2.75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2.75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2.75">
      <c r="A58" s="1">
        <v>9</v>
      </c>
      <c r="B58" s="2" t="s">
        <v>143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2.75">
      <c r="A59" s="1"/>
      <c r="B59" s="1" t="s">
        <v>77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2.75">
      <c r="A60" s="1"/>
      <c r="B60" s="1" t="s">
        <v>183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2.75">
      <c r="A62" s="1">
        <v>10</v>
      </c>
      <c r="B62" s="2" t="s">
        <v>61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2.75">
      <c r="A63" s="1"/>
      <c r="B63" s="1" t="s">
        <v>184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2.75">
      <c r="A64" s="1"/>
      <c r="B64" s="1"/>
      <c r="C64" s="1"/>
      <c r="F64" s="27" t="s">
        <v>58</v>
      </c>
      <c r="G64" s="27" t="s">
        <v>59</v>
      </c>
      <c r="H64" s="27" t="s">
        <v>57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2.75">
      <c r="A65" s="1"/>
      <c r="E65" s="27"/>
      <c r="F65" s="27" t="s">
        <v>6</v>
      </c>
      <c r="G65" s="27" t="s">
        <v>6</v>
      </c>
      <c r="H65" s="27" t="s">
        <v>6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2.75">
      <c r="A66" s="1"/>
      <c r="B66" s="39" t="s">
        <v>95</v>
      </c>
      <c r="C66" s="39"/>
      <c r="D66" s="40"/>
      <c r="E66" s="27"/>
      <c r="F66" s="27"/>
      <c r="G66" s="27"/>
      <c r="H66" s="2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2.75">
      <c r="A67" s="1"/>
      <c r="B67" s="1" t="s">
        <v>97</v>
      </c>
      <c r="C67" s="1"/>
      <c r="D67" s="27"/>
      <c r="E67" s="27"/>
      <c r="F67" s="33">
        <v>5627</v>
      </c>
      <c r="G67" s="33">
        <v>49523</v>
      </c>
      <c r="H67" s="36">
        <f>+F67+G67</f>
        <v>55150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2.75">
      <c r="A68" s="1"/>
      <c r="B68" s="1" t="s">
        <v>98</v>
      </c>
      <c r="C68" s="1"/>
      <c r="D68" s="27"/>
      <c r="E68" s="27"/>
      <c r="F68" s="33">
        <v>12226</v>
      </c>
      <c r="G68" s="33">
        <v>8382</v>
      </c>
      <c r="H68" s="36">
        <f>+F68+G68</f>
        <v>20608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2.75">
      <c r="A69" s="1"/>
      <c r="B69" s="1" t="s">
        <v>102</v>
      </c>
      <c r="C69" s="1"/>
      <c r="D69" s="27"/>
      <c r="E69" s="27"/>
      <c r="F69" s="33">
        <v>0</v>
      </c>
      <c r="G69" s="33">
        <v>14900</v>
      </c>
      <c r="H69" s="36">
        <f>+F69+G69</f>
        <v>14900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2.75">
      <c r="A70" s="1"/>
      <c r="B70" s="1" t="s">
        <v>103</v>
      </c>
      <c r="C70" s="1"/>
      <c r="D70" s="27"/>
      <c r="E70" s="27"/>
      <c r="F70" s="33">
        <v>2030</v>
      </c>
      <c r="G70" s="33">
        <v>50981</v>
      </c>
      <c r="H70" s="36">
        <f>+F70+G70</f>
        <v>53011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2.75">
      <c r="A71" s="1"/>
      <c r="B71" s="1" t="s">
        <v>99</v>
      </c>
      <c r="C71" s="1"/>
      <c r="D71" s="27"/>
      <c r="E71" s="27"/>
      <c r="F71" s="35">
        <v>465</v>
      </c>
      <c r="G71" s="35">
        <v>0</v>
      </c>
      <c r="H71" s="36">
        <f>+F71+G71</f>
        <v>465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2.75">
      <c r="A72" s="1"/>
      <c r="B72" s="1" t="s">
        <v>0</v>
      </c>
      <c r="C72" s="1"/>
      <c r="D72" s="27"/>
      <c r="E72" s="27"/>
      <c r="F72" s="35">
        <f>SUM(F67:F71)</f>
        <v>20348</v>
      </c>
      <c r="G72" s="35">
        <f>SUM(G67:G71)</f>
        <v>123786</v>
      </c>
      <c r="H72" s="56">
        <f>SUM(H67:H71)</f>
        <v>144134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2.75">
      <c r="A73" s="1"/>
      <c r="B73" s="1"/>
      <c r="C73" s="1"/>
      <c r="D73" s="27"/>
      <c r="E73" s="27"/>
      <c r="F73" s="34" t="s"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2.75">
      <c r="A74" s="39"/>
      <c r="B74" s="39" t="s">
        <v>96</v>
      </c>
      <c r="C74" s="39"/>
      <c r="D74" s="40"/>
      <c r="E74" s="27"/>
      <c r="F74" s="3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12.75">
      <c r="A75" s="1"/>
      <c r="B75" s="1" t="s">
        <v>98</v>
      </c>
      <c r="C75" s="1"/>
      <c r="D75" s="27"/>
      <c r="E75" s="27"/>
      <c r="F75" s="33">
        <v>0</v>
      </c>
      <c r="G75" s="10">
        <v>101</v>
      </c>
      <c r="H75" s="36">
        <f>+F75+G75</f>
        <v>101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12.75">
      <c r="A76" s="1"/>
      <c r="B76" s="1" t="s">
        <v>100</v>
      </c>
      <c r="C76" s="1"/>
      <c r="D76" s="27"/>
      <c r="E76" s="27"/>
      <c r="F76" s="35">
        <v>133</v>
      </c>
      <c r="G76" s="11">
        <v>0</v>
      </c>
      <c r="H76" s="36">
        <f>+F76+G76</f>
        <v>133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12.75">
      <c r="A77" s="1"/>
      <c r="B77" s="1" t="s">
        <v>0</v>
      </c>
      <c r="C77" s="1"/>
      <c r="D77" s="27"/>
      <c r="E77" s="27"/>
      <c r="F77" s="35">
        <f>+F76+F75</f>
        <v>133</v>
      </c>
      <c r="G77" s="35">
        <f>+G76+G75</f>
        <v>101</v>
      </c>
      <c r="H77" s="56">
        <f>+H76+H75</f>
        <v>234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12.75">
      <c r="A78" s="1"/>
      <c r="B78" s="1"/>
      <c r="C78" s="1"/>
      <c r="D78" s="27"/>
      <c r="E78" s="27"/>
      <c r="F78" s="37"/>
      <c r="G78" s="37"/>
      <c r="H78" s="3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13.5" thickBot="1">
      <c r="A79" s="1"/>
      <c r="B79" s="1" t="s">
        <v>101</v>
      </c>
      <c r="C79" s="1"/>
      <c r="D79" s="27"/>
      <c r="E79" s="27"/>
      <c r="F79" s="38">
        <f>+F72+F77</f>
        <v>20481</v>
      </c>
      <c r="G79" s="38">
        <f>+G72+G77</f>
        <v>123887</v>
      </c>
      <c r="H79" s="38">
        <f>+H72+H77</f>
        <v>144368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12.75">
      <c r="A80" s="1"/>
      <c r="B80" s="1"/>
      <c r="C80" s="1"/>
      <c r="F80" s="1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12.75">
      <c r="A81" s="1">
        <v>11</v>
      </c>
      <c r="B81" s="2" t="s">
        <v>60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ht="12.75">
      <c r="A82" s="1"/>
      <c r="B82" s="1" t="s">
        <v>144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12.75">
      <c r="A83" s="1"/>
      <c r="B83" s="1" t="s">
        <v>145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12.75">
      <c r="A85" s="1">
        <v>12</v>
      </c>
      <c r="B85" s="2" t="s">
        <v>62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12.75">
      <c r="A86" s="1"/>
      <c r="B86" s="1" t="s">
        <v>171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12.75">
      <c r="A88" s="1">
        <v>13</v>
      </c>
      <c r="B88" s="2" t="s">
        <v>74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12.75">
      <c r="A89" s="1"/>
      <c r="B89" s="45" t="s">
        <v>185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12.75">
      <c r="A90" s="1"/>
      <c r="B90" s="51" t="s">
        <v>116</v>
      </c>
      <c r="C90" s="1" t="s">
        <v>168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12.75">
      <c r="A91" s="1"/>
      <c r="B91" s="51"/>
      <c r="C91" s="1" t="s">
        <v>202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12.75">
      <c r="A92" s="1"/>
      <c r="B92" s="51"/>
      <c r="C92" s="1" t="s">
        <v>203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12.75">
      <c r="A93" s="1"/>
      <c r="B93" s="5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12.75">
      <c r="A94" s="1"/>
      <c r="B94" s="51" t="s">
        <v>117</v>
      </c>
      <c r="C94" s="1" t="s">
        <v>164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12.75">
      <c r="A95" s="1"/>
      <c r="B95" s="45"/>
      <c r="C95" s="1" t="s">
        <v>172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12.75">
      <c r="A96" s="1"/>
      <c r="B96" s="45"/>
      <c r="C96" s="1" t="s">
        <v>165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12.75">
      <c r="A97" s="1"/>
      <c r="B97" s="45"/>
      <c r="C97" s="1" t="s">
        <v>204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12.75">
      <c r="A98" s="1"/>
      <c r="B98" s="45"/>
      <c r="C98" s="1" t="s">
        <v>205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12.75">
      <c r="A99" s="1"/>
      <c r="C99" s="1" t="s">
        <v>207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12.75">
      <c r="A100" s="1"/>
      <c r="B100" s="52"/>
      <c r="C100" s="1" t="s">
        <v>206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12.75">
      <c r="A102" s="1">
        <v>14</v>
      </c>
      <c r="B102" s="2" t="s">
        <v>63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12.75">
      <c r="A103" s="1"/>
      <c r="B103" s="1" t="s">
        <v>186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12.75">
      <c r="A104" s="1"/>
      <c r="B104" s="1"/>
      <c r="C104" s="1"/>
      <c r="D104" s="1"/>
      <c r="G104" s="28"/>
      <c r="H104" s="27" t="s">
        <v>111</v>
      </c>
      <c r="I104" s="27" t="s">
        <v>57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12.75">
      <c r="A105" s="1"/>
      <c r="B105" s="1"/>
      <c r="C105" s="1"/>
      <c r="D105" s="1"/>
      <c r="G105" s="28"/>
      <c r="H105" s="27" t="s">
        <v>67</v>
      </c>
      <c r="I105" s="27" t="s">
        <v>65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12.75">
      <c r="A106" s="1"/>
      <c r="B106" s="1"/>
      <c r="C106" s="1"/>
      <c r="D106" s="1"/>
      <c r="G106" s="27" t="s">
        <v>9</v>
      </c>
      <c r="H106" s="27" t="s">
        <v>64</v>
      </c>
      <c r="I106" s="27" t="s">
        <v>66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12.75">
      <c r="A107" s="1"/>
      <c r="B107" s="1"/>
      <c r="C107" s="1"/>
      <c r="D107" s="1"/>
      <c r="G107" s="27" t="s">
        <v>6</v>
      </c>
      <c r="H107" s="27" t="s">
        <v>6</v>
      </c>
      <c r="I107" s="27" t="s">
        <v>6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12.75">
      <c r="A108" s="1"/>
      <c r="B108" s="1" t="s">
        <v>78</v>
      </c>
      <c r="C108" s="1"/>
      <c r="D108" s="1"/>
      <c r="G108" s="10">
        <v>22009</v>
      </c>
      <c r="H108" s="10">
        <v>225</v>
      </c>
      <c r="I108" s="10">
        <v>67162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12.75">
      <c r="A109" s="1"/>
      <c r="B109" s="1" t="s">
        <v>84</v>
      </c>
      <c r="C109" s="1"/>
      <c r="D109" s="1"/>
      <c r="G109" s="11">
        <f>17853+10416</f>
        <v>28269</v>
      </c>
      <c r="H109" s="11">
        <v>-4980</v>
      </c>
      <c r="I109" s="11">
        <v>111852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3" ht="12.75">
      <c r="A110" s="1"/>
      <c r="B110" s="1" t="s">
        <v>57</v>
      </c>
      <c r="C110" s="1"/>
      <c r="D110" s="1"/>
      <c r="G110" s="14">
        <f>+G108+G109</f>
        <v>50278</v>
      </c>
      <c r="H110" s="14">
        <f>+H108+H109</f>
        <v>-4755</v>
      </c>
      <c r="I110" s="14">
        <f>+I108+I109</f>
        <v>179014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ht="12.75">
      <c r="A111" s="1"/>
      <c r="B111" s="1" t="s">
        <v>80</v>
      </c>
      <c r="C111" s="1"/>
      <c r="D111" s="1"/>
      <c r="G111" s="14">
        <v>0</v>
      </c>
      <c r="H111" s="14"/>
      <c r="I111" s="14">
        <v>112</v>
      </c>
      <c r="J111" s="1"/>
      <c r="K111" s="1"/>
      <c r="L111" s="1"/>
      <c r="M111" s="1"/>
      <c r="N111" s="1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</row>
    <row r="112" spans="1:73" ht="12.75">
      <c r="A112" s="1"/>
      <c r="B112" s="1" t="s">
        <v>20</v>
      </c>
      <c r="C112" s="1"/>
      <c r="D112" s="1"/>
      <c r="G112" s="14">
        <v>0</v>
      </c>
      <c r="H112" s="14">
        <v>-120</v>
      </c>
      <c r="I112" s="14">
        <v>0</v>
      </c>
      <c r="J112" s="1"/>
      <c r="K112" s="1"/>
      <c r="L112" s="1"/>
      <c r="M112" s="1"/>
      <c r="N112" s="1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</row>
    <row r="113" spans="1:73" ht="12.75">
      <c r="A113" s="1"/>
      <c r="B113" s="1"/>
      <c r="C113" s="1"/>
      <c r="D113" s="1"/>
      <c r="G113" s="30"/>
      <c r="H113" s="30"/>
      <c r="I113" s="3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ht="13.5" thickBot="1">
      <c r="A114" s="1"/>
      <c r="B114" s="1"/>
      <c r="C114" s="1"/>
      <c r="D114" s="1"/>
      <c r="G114" s="12">
        <f>+G110+G111+G112</f>
        <v>50278</v>
      </c>
      <c r="H114" s="12">
        <f>+H110+H112</f>
        <v>-4875</v>
      </c>
      <c r="I114" s="12">
        <f>+I110+I111</f>
        <v>179126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ht="12.75">
      <c r="A116" s="1"/>
      <c r="B116" s="1" t="s">
        <v>75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ht="12.75">
      <c r="A117" s="1"/>
      <c r="B117" s="1" t="s">
        <v>76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ht="12.75">
      <c r="A119" s="1">
        <v>15</v>
      </c>
      <c r="B119" s="2" t="s">
        <v>68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2" ht="12.75">
      <c r="A120" s="1"/>
      <c r="B120" s="2" t="s">
        <v>146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12.75">
      <c r="A121" s="1"/>
      <c r="B121" s="1"/>
      <c r="C121" s="1"/>
      <c r="D121" s="1"/>
      <c r="E121" s="1"/>
      <c r="F121" s="27" t="s">
        <v>4</v>
      </c>
      <c r="G121" s="27" t="s">
        <v>85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12.75">
      <c r="A122" s="1"/>
      <c r="B122" s="1"/>
      <c r="C122" s="1"/>
      <c r="D122" s="1"/>
      <c r="E122" s="1"/>
      <c r="F122" s="27" t="s">
        <v>3</v>
      </c>
      <c r="G122" s="27" t="s">
        <v>3</v>
      </c>
      <c r="H122" s="27" t="s">
        <v>120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12.75">
      <c r="A123" s="1"/>
      <c r="B123" s="1"/>
      <c r="C123" s="1"/>
      <c r="D123" s="1"/>
      <c r="E123" s="1"/>
      <c r="F123" s="43">
        <v>37437</v>
      </c>
      <c r="G123" s="43">
        <v>37346</v>
      </c>
      <c r="H123" s="27" t="s">
        <v>121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12.75">
      <c r="A124" s="1"/>
      <c r="B124" s="1"/>
      <c r="C124" s="1"/>
      <c r="D124" s="1"/>
      <c r="E124" s="1"/>
      <c r="F124" s="27" t="s">
        <v>6</v>
      </c>
      <c r="G124" s="27" t="s">
        <v>6</v>
      </c>
      <c r="H124" s="27" t="s">
        <v>6</v>
      </c>
      <c r="I124" s="27" t="s">
        <v>88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12.75">
      <c r="A125" s="1"/>
      <c r="B125" s="1" t="s">
        <v>112</v>
      </c>
      <c r="C125" s="1"/>
      <c r="D125" s="1"/>
      <c r="E125" s="1"/>
      <c r="F125" s="10">
        <v>13995</v>
      </c>
      <c r="G125" s="10">
        <v>14274</v>
      </c>
      <c r="H125" s="10">
        <f>+F125-G125</f>
        <v>-279</v>
      </c>
      <c r="I125" s="42">
        <f>+H125/G125*100</f>
        <v>-1.9546027742749055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12.75">
      <c r="A126" s="1"/>
      <c r="B126" s="1" t="s">
        <v>113</v>
      </c>
      <c r="C126" s="1"/>
      <c r="D126" s="1"/>
      <c r="E126" s="1"/>
      <c r="F126" s="10">
        <v>10812</v>
      </c>
      <c r="G126" s="10">
        <v>11197</v>
      </c>
      <c r="H126" s="10">
        <f>+F126-G126</f>
        <v>-385</v>
      </c>
      <c r="I126" s="42">
        <f>+H126/G126*100</f>
        <v>-3.438421005626507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12.75">
      <c r="A127" s="1"/>
      <c r="B127" s="1" t="s">
        <v>122</v>
      </c>
      <c r="C127" s="1"/>
      <c r="D127" s="1"/>
      <c r="E127" s="1"/>
      <c r="F127" s="29">
        <f>+F125+F126</f>
        <v>24807</v>
      </c>
      <c r="G127" s="29">
        <f>+G125+G126</f>
        <v>25471</v>
      </c>
      <c r="H127" s="29">
        <f>+H125+H126</f>
        <v>-664</v>
      </c>
      <c r="I127" s="54">
        <f>+H127/G127*100</f>
        <v>-2.6068862628086844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12.75">
      <c r="A128" s="1"/>
      <c r="B128" s="1"/>
      <c r="C128" s="1"/>
      <c r="D128" s="1"/>
      <c r="E128" s="1"/>
      <c r="F128" s="14"/>
      <c r="G128" s="14"/>
      <c r="H128" s="14"/>
      <c r="I128" s="1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ht="12.75">
      <c r="A129" s="1"/>
      <c r="B129" s="1" t="s">
        <v>115</v>
      </c>
      <c r="C129" s="1"/>
      <c r="D129" s="1"/>
      <c r="E129" s="1"/>
      <c r="F129" s="10">
        <v>-3221</v>
      </c>
      <c r="G129" s="10">
        <v>-2145</v>
      </c>
      <c r="H129" s="10">
        <f>+F129-G129</f>
        <v>-1076</v>
      </c>
      <c r="I129" s="42">
        <f>-H129/G129*100</f>
        <v>-50.163170163170165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ht="12.75">
      <c r="A130" s="1"/>
      <c r="B130" s="1" t="s">
        <v>114</v>
      </c>
      <c r="C130" s="1"/>
      <c r="D130" s="1"/>
      <c r="E130" s="1"/>
      <c r="F130" s="10">
        <v>225</v>
      </c>
      <c r="G130" s="10">
        <v>266</v>
      </c>
      <c r="H130" s="10">
        <f>+F130-G130</f>
        <v>-41</v>
      </c>
      <c r="I130" s="42">
        <f>+H130/G130*100</f>
        <v>-15.413533834586465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ht="12.75">
      <c r="A131" s="1"/>
      <c r="B131" s="1"/>
      <c r="C131" s="1"/>
      <c r="D131" s="1"/>
      <c r="E131" s="1"/>
      <c r="F131" s="29">
        <f>+F129+F130</f>
        <v>-2996</v>
      </c>
      <c r="G131" s="29">
        <f>+G129+G130</f>
        <v>-1879</v>
      </c>
      <c r="H131" s="29">
        <f>+H129+H130</f>
        <v>-1117</v>
      </c>
      <c r="I131" s="54">
        <f>-H131/G131*100</f>
        <v>-59.44651410324641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12.75">
      <c r="A133" s="1"/>
      <c r="B133" s="1" t="s">
        <v>230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12.75">
      <c r="A134" s="1"/>
      <c r="B134" s="1" t="s">
        <v>0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14.25" customHeight="1">
      <c r="A135" s="1"/>
      <c r="B135" s="1" t="s">
        <v>188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12.75">
      <c r="A136" s="1"/>
      <c r="B136" s="1" t="s">
        <v>189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12.75">
      <c r="A137" s="1"/>
      <c r="B137" s="1" t="s">
        <v>192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12.75">
      <c r="A138" s="1"/>
      <c r="B138" s="1" t="s">
        <v>191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12.75">
      <c r="A139" s="1"/>
      <c r="B139" s="1" t="s">
        <v>190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ht="12.75">
      <c r="A140" s="1"/>
      <c r="B140" s="1"/>
      <c r="C140" s="1"/>
      <c r="D140" s="1"/>
      <c r="E140" s="1"/>
      <c r="F140" s="1"/>
      <c r="G140" s="1"/>
      <c r="H140" s="1"/>
      <c r="I140" s="1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2.75">
      <c r="A141" s="1"/>
      <c r="B141" s="1"/>
      <c r="C141" s="1"/>
      <c r="D141" s="1"/>
      <c r="E141" s="1"/>
      <c r="F141" s="1"/>
      <c r="G141" s="1"/>
      <c r="H141" s="1"/>
      <c r="I141" s="1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2.75">
      <c r="A142" s="1">
        <v>16</v>
      </c>
      <c r="B142" s="2" t="s">
        <v>69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2.75">
      <c r="A143" s="1"/>
      <c r="B143" s="1" t="s">
        <v>193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2.75">
      <c r="A144" s="1"/>
      <c r="B144" s="1" t="s">
        <v>208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2.75">
      <c r="A145" s="1"/>
      <c r="B145" s="1" t="s">
        <v>209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2.75">
      <c r="A146" s="1"/>
      <c r="B146" s="1" t="s">
        <v>210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2.75">
      <c r="A147" s="1"/>
      <c r="B147" s="1" t="s">
        <v>218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2.75">
      <c r="A148" s="1"/>
      <c r="B148" s="1" t="s">
        <v>231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2.75">
      <c r="A149" s="1"/>
      <c r="B149" s="1" t="s">
        <v>215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2.75">
      <c r="A150" s="1"/>
      <c r="B150" s="5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2.75">
      <c r="A151" s="1"/>
      <c r="B151" s="5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2.75">
      <c r="A152" s="1">
        <v>17</v>
      </c>
      <c r="B152" s="2" t="s">
        <v>147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2.75">
      <c r="A153" s="1"/>
      <c r="B153" s="1" t="s">
        <v>162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2.75">
      <c r="A154" s="1"/>
      <c r="B154" s="1" t="s">
        <v>163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2.75">
      <c r="A155" s="1"/>
      <c r="B155" s="5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2.75">
      <c r="A156" s="1">
        <v>18</v>
      </c>
      <c r="B156" s="2" t="s">
        <v>148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2.75">
      <c r="A157" s="1"/>
      <c r="B157" s="1" t="s">
        <v>149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2.75">
      <c r="A159" s="1">
        <v>19</v>
      </c>
      <c r="B159" s="2" t="s">
        <v>70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2.75">
      <c r="A160" s="1"/>
      <c r="B160" s="1" t="s">
        <v>212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2.75">
      <c r="A161" s="1"/>
      <c r="B161" s="1" t="s">
        <v>232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2.75">
      <c r="A162" s="1"/>
      <c r="B162" s="1" t="s">
        <v>233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2.75">
      <c r="A163" s="1"/>
      <c r="B163" s="1" t="s">
        <v>234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2.75">
      <c r="A164" s="1"/>
      <c r="B164" s="1" t="s">
        <v>235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2.75">
      <c r="A165" s="1"/>
      <c r="B165" s="1" t="s">
        <v>211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2.75">
      <c r="A166" s="1"/>
      <c r="B166" s="1" t="s">
        <v>213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2.75">
      <c r="A167" s="1"/>
      <c r="B167" s="1" t="s">
        <v>214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2.75">
      <c r="A168" s="1"/>
      <c r="B168" s="1" t="s">
        <v>216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2.75">
      <c r="A169" s="1"/>
      <c r="B169" s="1" t="s">
        <v>217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2.75">
      <c r="A172" s="1">
        <v>20</v>
      </c>
      <c r="B172" s="2" t="s">
        <v>71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2.75">
      <c r="A173" s="1"/>
      <c r="B173" s="1" t="s">
        <v>72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2.75">
      <c r="A175" s="1">
        <v>21</v>
      </c>
      <c r="B175" s="2" t="s">
        <v>73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2.75">
      <c r="A176" s="1"/>
      <c r="B176" s="1" t="s">
        <v>187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:7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1:7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1:7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1:7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1:7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1:7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1:7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1:7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1:7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1:7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1:7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1:7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1:7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1:7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:7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:7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:7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:7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1:7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1:7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1:7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1:7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1:7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1:7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1:7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1:7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1:7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1:7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1:7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1:7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1:7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1:7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1:7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1:7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1:7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1:7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1:7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1:7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1:7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spans="1:7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1:7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1:7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1:7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1:7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spans="1:7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spans="1:7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spans="1:7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spans="1:7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spans="1:7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1:7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1:7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spans="1:7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spans="1:7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spans="1:7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spans="1:7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spans="1:7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spans="1:7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</row>
    <row r="344" spans="1:7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spans="1:7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spans="1:7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spans="1:7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</row>
    <row r="348" spans="1:7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spans="1:7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</row>
    <row r="350" spans="1:7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spans="1:7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</row>
    <row r="352" spans="1:7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</row>
    <row r="353" spans="1:7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spans="1:7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spans="1:7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</sheetData>
  <printOptions/>
  <pageMargins left="0.75" right="0.75" top="0.41" bottom="0.39" header="0.5" footer="0.5"/>
  <pageSetup horizontalDpi="300" verticalDpi="300" orientation="portrait" scale="90" r:id="rId1"/>
  <rowBreaks count="2" manualBreakCount="2">
    <brk id="61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Syarikat EMICO</cp:lastModifiedBy>
  <cp:lastPrinted>2002-08-29T07:46:46Z</cp:lastPrinted>
  <dcterms:created xsi:type="dcterms:W3CDTF">1999-11-25T03:32:38Z</dcterms:created>
  <dcterms:modified xsi:type="dcterms:W3CDTF">2002-09-30T10:10:01Z</dcterms:modified>
  <cp:category/>
  <cp:version/>
  <cp:contentType/>
  <cp:contentStatus/>
</cp:coreProperties>
</file>